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بهمن 11\چک شد\"/>
    </mc:Choice>
  </mc:AlternateContent>
  <xr:revisionPtr revIDLastSave="0" documentId="13_ncr:1_{3C795324-9B70-45F2-82EC-6D8706862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 " sheetId="22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درآمد سپرده بانکی " sheetId="2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 " sheetId="24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3">اوراق!$A$1:$AM$13</definedName>
    <definedName name="_xlnm.Print_Area" localSheetId="5">درآمد!$A$1:$K$13</definedName>
    <definedName name="_xlnm.Print_Area" localSheetId="9">'درآمد سپرده بانکی '!$A$1:$G$17</definedName>
    <definedName name="_xlnm.Print_Area" localSheetId="8">'درآمد سرمایه گذاری در اوراق به'!$A$1:$S$17</definedName>
    <definedName name="_xlnm.Print_Area" localSheetId="6">'درآمد سرمایه گذاری در سهام'!$A$1:$X$36</definedName>
    <definedName name="_xlnm.Print_Area" localSheetId="7">'درآمد سرمایه گذاری در صندوق'!$A$1:$X$10</definedName>
    <definedName name="_xlnm.Print_Area" localSheetId="11">'درآمد سود سهام'!$A$1:$T$11</definedName>
    <definedName name="_xlnm.Print_Area" localSheetId="15">'درآمد ناشی از تغییر قیمت اوراق'!$A$1:$S$29</definedName>
    <definedName name="_xlnm.Print_Area" localSheetId="14">'درآمد ناشی از فروش'!$A$1:$S$24</definedName>
    <definedName name="_xlnm.Print_Area" localSheetId="10">'سایر درآمدها'!$A$1:$G$11</definedName>
    <definedName name="_xlnm.Print_Area" localSheetId="4">'سپرده '!$A$1:$M$18</definedName>
    <definedName name="_xlnm.Print_Area" localSheetId="1">سهام!$A$1:$AC$30</definedName>
    <definedName name="_xlnm.Print_Area" localSheetId="12">'سود اوراق بهادار'!$A$1:$U$14</definedName>
    <definedName name="_xlnm.Print_Area" localSheetId="13">'سود سپرده بانکی '!$A$1:$O$17</definedName>
    <definedName name="_xlnm.Print_Area" localSheetId="0">'صورت وضعیت'!$A$1:$C$6</definedName>
    <definedName name="_xlnm.Print_Area" localSheetId="2">'واحدهای صندوق'!$A$1:$AB$10</definedName>
  </definedNames>
  <calcPr calcId="191029"/>
</workbook>
</file>

<file path=xl/calcChain.xml><?xml version="1.0" encoding="utf-8"?>
<calcChain xmlns="http://schemas.openxmlformats.org/spreadsheetml/2006/main">
  <c r="J13" i="8" l="1"/>
  <c r="J10" i="8"/>
  <c r="J11" i="8"/>
  <c r="J12" i="8"/>
  <c r="J9" i="8"/>
  <c r="J8" i="8"/>
  <c r="H13" i="8"/>
  <c r="H9" i="8"/>
  <c r="H10" i="8"/>
  <c r="H11" i="8"/>
  <c r="H12" i="8"/>
  <c r="H8" i="8"/>
  <c r="F13" i="8"/>
  <c r="F12" i="8"/>
  <c r="F11" i="8"/>
  <c r="F10" i="8"/>
  <c r="F9" i="8"/>
  <c r="F8" i="8"/>
  <c r="N17" i="24"/>
  <c r="L17" i="24"/>
  <c r="J17" i="24"/>
  <c r="H17" i="24"/>
  <c r="F17" i="24"/>
  <c r="D17" i="24"/>
  <c r="S11" i="15"/>
  <c r="O11" i="15"/>
  <c r="F17" i="23"/>
  <c r="D17" i="23"/>
  <c r="J18" i="22"/>
  <c r="H18" i="22"/>
  <c r="F18" i="22"/>
  <c r="D18" i="22"/>
  <c r="L18" i="22"/>
  <c r="A5" i="22"/>
</calcChain>
</file>

<file path=xl/sharedStrings.xml><?xml version="1.0" encoding="utf-8"?>
<sst xmlns="http://schemas.openxmlformats.org/spreadsheetml/2006/main" count="444" uniqueCount="166">
  <si>
    <t>صندوق سرمایه گذاری طلای نور امین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</si>
  <si>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</si>
  <si>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</si>
  <si>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</si>
  <si>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</si>
  <si>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</si>
  <si>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</si>
  <si>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</si>
  <si>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</si>
  <si>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</si>
  <si>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</si>
  <si>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</si>
  <si>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</si>
  <si>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</si>
  <si>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</si>
  <si>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</si>
  <si>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</si>
  <si>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</si>
  <si>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</si>
  <si>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</si>
  <si>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</si>
  <si>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</si>
  <si>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</si>
  <si>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</si>
  <si>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</si>
  <si>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</si>
  <si>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</si>
  <si>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</si>
  <si>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</si>
  <si>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</si>
  <si>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</si>
  <si>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</si>
  <si>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</si>
  <si>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</si>
  <si>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</si>
  <si>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</si>
  <si>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</si>
  <si>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</si>
  <si>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</si>
  <si>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</si>
  <si>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</si>
  <si>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</si>
  <si>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</si>
  <si>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</si>
  <si>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</si>
  <si>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</si>
  <si>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</si>
  <si>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</si>
  <si>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</si>
  <si>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</si>
  <si>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س.پشتوانه طلا نهایت نگر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</si>
  <si>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</si>
  <si>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</si>
  <si>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</si>
  <si>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</si>
  <si>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</si>
  <si>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</si>
  <si>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</si>
  <si>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</si>
  <si>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</si>
  <si>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</si>
  <si>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</si>
  <si>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</si>
  <si>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</si>
  <si>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صکوک اجاره صند412-بدون ضامن</t>
  </si>
  <si>
    <t>1400/12/23</t>
  </si>
  <si>
    <t>1404/12/22</t>
  </si>
  <si>
    <t>صکوک اجاره صند502-بدون ضامن</t>
  </si>
  <si>
    <t>1401/02/10</t>
  </si>
  <si>
    <t>1405/02/10</t>
  </si>
  <si>
    <t>مرابحه س. و توسعه کیش14050724</t>
  </si>
  <si>
    <t>1401/07/24</t>
  </si>
  <si>
    <t>1405/07/24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</si>
  <si>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</si>
  <si>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</si>
  <si>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</si>
  <si>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</si>
  <si>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</si>
  <si>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</si>
  <si>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</si>
  <si>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</si>
  <si>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</si>
  <si>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</si>
  <si>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</si>
  <si>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</si>
  <si>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</si>
  <si>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</si>
  <si>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</si>
  <si>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</si>
  <si>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</si>
  <si>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</si>
  <si>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</si>
  <si>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</si>
  <si>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</si>
  <si>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</si>
  <si>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</si>
  <si>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</si>
  <si>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</si>
  <si>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</si>
  <si>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</si>
  <si>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</si>
  <si>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</si>
  <si>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</si>
  <si>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ملی‌ صنایع‌ مس‌ ایران‌</t>
  </si>
  <si>
    <t>سرمایه گذاری پایا تدبیرپارسا</t>
  </si>
  <si>
    <t>مهرمام میهن</t>
  </si>
  <si>
    <t>صنایع غذایی رضوی</t>
  </si>
  <si>
    <t>صنایع شیمیایی کیمیاگران امروز</t>
  </si>
  <si>
    <t>سرمایه گذاری مهر</t>
  </si>
  <si>
    <t>تامین سرمایه امین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</si>
  <si>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</si>
  <si>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</si>
  <si>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</si>
  <si>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</si>
  <si>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</si>
  <si>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</si>
  <si>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</si>
  <si>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اسنادخزانه-م4بودجه01-040917</t>
  </si>
  <si>
    <t>اسنادخزانه-م7بودجه01-040714</t>
  </si>
  <si>
    <t>مرابحه عام دولت 166-ش.خ050419</t>
  </si>
  <si>
    <t>مرابحه عام دولت223-ش.خ070431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</si>
  <si>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</si>
  <si>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</si>
  <si>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</si>
  <si>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</si>
  <si>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</si>
  <si>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</si>
  <si>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</si>
  <si>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</si>
  <si>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</si>
  <si>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</si>
  <si>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</si>
  <si>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</si>
  <si>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</si>
  <si>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</si>
  <si>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1404/04/31</t>
  </si>
  <si>
    <t>1404/05/09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</si>
  <si>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</si>
  <si>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</si>
  <si>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</si>
  <si>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</si>
  <si>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</si>
  <si>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1407/04/31</t>
  </si>
  <si>
    <t>1405/04/19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</si>
  <si>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</si>
  <si>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</si>
  <si>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</si>
  <si>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</si>
  <si>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</si>
  <si>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</si>
  <si>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</si>
  <si>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صندوق سرمایه‌گذاری طلای نور امین</t>
  </si>
  <si>
    <t>سپرده بانک دی</t>
  </si>
  <si>
    <t>سپرده بانک گردشگری</t>
  </si>
  <si>
    <t>سپرده بانک ملت</t>
  </si>
  <si>
    <t>سپرده بانک اقتصادنوین</t>
  </si>
  <si>
    <t>سپرده بانک پارسیان</t>
  </si>
  <si>
    <t>سپرده بانک پاسارگاد</t>
  </si>
  <si>
    <t>سپرده بانک خاورمیانه</t>
  </si>
  <si>
    <t>سپرده صادرات</t>
  </si>
  <si>
    <t>سپرده بانک سپه</t>
  </si>
  <si>
    <t>سپرده اقتصادنوین</t>
  </si>
  <si>
    <t>سپرده خاورمیانه</t>
  </si>
  <si>
    <t>سپرده سپه</t>
  </si>
  <si>
    <t>سهام عدالت</t>
  </si>
  <si>
    <t>طی مرداد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</si>
</sst>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0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5" fillId="0" borderId="0" xfId="0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6" fillId="0" borderId="0" xfId="1" applyAlignment="1">
      <alignment horizontal="left"/>
    </xf>
    <xf numFmtId="0" fontId="3" fillId="0" borderId="0" xfId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6" fillId="0" borderId="2" xfId="1" applyBorder="1" applyAlignment="1">
      <alignment horizontal="left"/>
    </xf>
    <xf numFmtId="3" fontId="5" fillId="0" borderId="0" xfId="1" applyNumberFormat="1" applyFont="1" applyAlignment="1">
      <alignment horizontal="right" vertical="top"/>
    </xf>
    <xf numFmtId="10" fontId="5" fillId="0" borderId="2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top"/>
    </xf>
    <xf numFmtId="10" fontId="5" fillId="0" borderId="0" xfId="2" applyNumberFormat="1" applyFont="1" applyBorder="1" applyAlignment="1">
      <alignment horizontal="center" vertical="center"/>
    </xf>
    <xf numFmtId="0" fontId="6" fillId="0" borderId="0" xfId="1" applyAlignment="1">
      <alignment horizontal="right"/>
    </xf>
    <xf numFmtId="3" fontId="5" fillId="0" borderId="5" xfId="1" applyNumberFormat="1" applyFont="1" applyBorder="1" applyAlignment="1">
      <alignment horizontal="right" vertical="top"/>
    </xf>
    <xf numFmtId="10" fontId="5" fillId="0" borderId="8" xfId="2" applyNumberFormat="1" applyFont="1" applyBorder="1" applyAlignment="1">
      <alignment horizontal="center" vertical="center"/>
    </xf>
    <xf numFmtId="3" fontId="5" fillId="2" borderId="0" xfId="1" applyNumberFormat="1" applyFont="1" applyFill="1" applyAlignment="1">
      <alignment horizontal="right" vertical="top"/>
    </xf>
    <xf numFmtId="3" fontId="5" fillId="2" borderId="0" xfId="1" applyNumberFormat="1" applyFont="1" applyFill="1" applyAlignment="1">
      <alignment horizontal="center" vertical="top"/>
    </xf>
    <xf numFmtId="38" fontId="5" fillId="0" borderId="4" xfId="0" applyNumberFormat="1" applyFont="1" applyBorder="1" applyAlignment="1">
      <alignment horizontal="right" vertical="top"/>
    </xf>
    <xf numFmtId="0" fontId="4" fillId="0" borderId="6" xfId="1" applyFont="1" applyBorder="1" applyAlignment="1">
      <alignment horizontal="center" vertical="center" wrapText="1"/>
    </xf>
    <xf numFmtId="164" fontId="6" fillId="0" borderId="0" xfId="1" applyNumberFormat="1" applyAlignment="1">
      <alignment horizontal="left"/>
    </xf>
    <xf numFmtId="38" fontId="6" fillId="0" borderId="0" xfId="1" applyNumberFormat="1" applyAlignment="1">
      <alignment horizontal="left"/>
    </xf>
    <xf numFmtId="38" fontId="4" fillId="0" borderId="6" xfId="1" applyNumberFormat="1" applyFont="1" applyBorder="1" applyAlignment="1">
      <alignment horizontal="center" vertical="center" wrapText="1"/>
    </xf>
    <xf numFmtId="38" fontId="6" fillId="0" borderId="2" xfId="1" applyNumberFormat="1" applyBorder="1" applyAlignment="1">
      <alignment horizontal="left"/>
    </xf>
    <xf numFmtId="38" fontId="5" fillId="0" borderId="0" xfId="1" applyNumberFormat="1" applyFont="1" applyAlignment="1">
      <alignment horizontal="right" vertical="top"/>
    </xf>
    <xf numFmtId="0" fontId="4" fillId="0" borderId="5" xfId="1" applyFont="1" applyBorder="1" applyAlignment="1">
      <alignment horizontal="center" vertical="center"/>
    </xf>
    <xf numFmtId="0" fontId="5" fillId="2" borderId="0" xfId="1" applyFont="1" applyFill="1" applyAlignment="1">
      <alignment horizontal="right" vertical="top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7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top"/>
    </xf>
    <xf numFmtId="0" fontId="4" fillId="0" borderId="5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8" fontId="5" fillId="0" borderId="5" xfId="0" applyNumberFormat="1" applyFont="1" applyBorder="1" applyAlignment="1">
      <alignment horizontal="right" vertical="top"/>
    </xf>
    <xf numFmtId="10" fontId="5" fillId="0" borderId="2" xfId="3" applyNumberFormat="1" applyFont="1" applyBorder="1" applyAlignment="1">
      <alignment horizontal="right" vertical="top"/>
    </xf>
    <xf numFmtId="10" fontId="5" fillId="0" borderId="5" xfId="3" applyNumberFormat="1" applyFont="1" applyBorder="1" applyAlignment="1">
      <alignment horizontal="right" vertical="top"/>
    </xf>
    <xf numFmtId="10" fontId="5" fillId="0" borderId="0" xfId="3" applyNumberFormat="1" applyFont="1" applyBorder="1" applyAlignment="1">
      <alignment horizontal="right" vertical="top"/>
    </xf>
    <xf numFmtId="10" fontId="5" fillId="0" borderId="4" xfId="3" applyNumberFormat="1" applyFont="1" applyBorder="1" applyAlignment="1">
      <alignment horizontal="right" vertical="top"/>
    </xf>
  </cellXfs>
  <cellStyles count="4">
    <cellStyle name="Normal" xfId="0" builtinId="0"/>
    <cellStyle name="Normal 2" xfId="1" xr:uid="{46C3FD42-858E-4E0D-8E63-EE320E7B834F}"/>
    <cellStyle name="Percent" xfId="3" builtinId="5"/>
    <cellStyle name="Percent 2" xfId="2" xr:uid="{886403ED-226B-45F5-ABE0-904AF55B10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3</xdr:col>
      <xdr:colOff>61039</xdr:colOff>
      <xdr:row>43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03423B-F196-5A4D-09C1-86DB8D5F6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777211" y="31750"/>
          <a:ext cx="706191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Normal="100" zoomScaleSheetLayoutView="100" workbookViewId="0">
      <selection activeCell="J12" sqref="J12"/>
    </sheetView>
  </sheetViews>
  <sheetFormatPr defaultRowHeight="12.75" x14ac:dyDescent="0.2"/>
  <cols>
    <col min="1" max="3" width="35" customWidth="1"/>
  </cols>
  <sheetData>
    <row r="1" spans="1:3" ht="29.1" customHeight="1" x14ac:dyDescent="0.2">
      <c r="A1" s="51" t="s">
        <v>0</v>
      </c>
      <c r="B1" s="51"/>
      <c r="C1" s="51"/>
    </row>
    <row r="2" spans="1:3" ht="21.75" customHeight="1" x14ac:dyDescent="0.2">
      <c r="A2" s="51" t="s">
        <v>1</v>
      </c>
      <c r="B2" s="51"/>
      <c r="C2" s="51"/>
    </row>
    <row r="3" spans="1:3" ht="21.75" customHeight="1" x14ac:dyDescent="0.2">
      <c r="A3" s="51" t="s">
        <v>2</v>
      </c>
      <c r="B3" s="51"/>
      <c r="C3" s="51"/>
    </row>
    <row r="4" spans="1:3" ht="7.35" customHeight="1" x14ac:dyDescent="0.2"/>
    <row r="5" spans="1:3" ht="123.6" customHeight="1" x14ac:dyDescent="0.2">
      <c r="B5" s="52"/>
    </row>
    <row r="6" spans="1:3" ht="123.6" customHeight="1" x14ac:dyDescent="0.2">
      <c r="B6" s="5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7D20-6477-4C56-9892-9E9074B264B8}">
  <sheetPr>
    <pageSetUpPr fitToPage="1"/>
  </sheetPr>
  <dimension ref="A1:F21"/>
  <sheetViews>
    <sheetView rightToLeft="1" view="pageBreakPreview" zoomScale="110" zoomScaleNormal="100" zoomScaleSheetLayoutView="110" workbookViewId="0">
      <selection activeCell="A4" sqref="A4"/>
    </sheetView>
  </sheetViews>
  <sheetFormatPr defaultRowHeight="12.75" x14ac:dyDescent="0.2"/>
  <cols>
    <col min="1" max="1" width="5.140625" style="28" customWidth="1"/>
    <col min="2" max="2" width="40.28515625" style="28" customWidth="1"/>
    <col min="3" max="3" width="1.28515625" style="28" customWidth="1"/>
    <col min="4" max="4" width="19.42578125" style="28" customWidth="1"/>
    <col min="5" max="5" width="1.28515625" style="28" customWidth="1"/>
    <col min="6" max="6" width="19.42578125" style="28" customWidth="1"/>
    <col min="7" max="7" width="0.28515625" style="28" customWidth="1"/>
    <col min="8" max="16384" width="9.140625" style="28"/>
  </cols>
  <sheetData>
    <row r="1" spans="1:6" ht="29.1" customHeight="1" x14ac:dyDescent="0.2">
      <c r="A1" s="67" t="s">
        <v>151</v>
      </c>
      <c r="B1" s="67"/>
      <c r="C1" s="67"/>
      <c r="D1" s="67"/>
      <c r="E1" s="67"/>
      <c r="F1" s="67"/>
    </row>
    <row r="2" spans="1:6" ht="21.75" customHeight="1" x14ac:dyDescent="0.2">
      <c r="A2" s="67" t="s">
        <v>78</v>
      </c>
      <c r="B2" s="67"/>
      <c r="C2" s="67"/>
      <c r="D2" s="67"/>
      <c r="E2" s="67"/>
      <c r="F2" s="67"/>
    </row>
    <row r="3" spans="1:6" ht="21.75" customHeight="1" x14ac:dyDescent="0.2">
      <c r="A3" s="67" t="s">
        <v>2</v>
      </c>
      <c r="B3" s="67"/>
      <c r="C3" s="67"/>
      <c r="D3" s="67"/>
      <c r="E3" s="67"/>
      <c r="F3" s="67"/>
    </row>
    <row r="4" spans="1:6" ht="14.45" customHeight="1" x14ac:dyDescent="0.2"/>
    <row r="5" spans="1:6" ht="14.45" customHeight="1" x14ac:dyDescent="0.2">
      <c r="A5" s="29" t="s">
        <v>121</v>
      </c>
      <c r="B5" s="68" t="s">
        <v>122</v>
      </c>
      <c r="C5" s="68"/>
      <c r="D5" s="68"/>
      <c r="E5" s="68"/>
      <c r="F5" s="68"/>
    </row>
    <row r="6" spans="1:6" ht="14.45" customHeight="1" x14ac:dyDescent="0.2">
      <c r="D6" s="30" t="s">
        <v>97</v>
      </c>
      <c r="F6" s="30" t="s">
        <v>98</v>
      </c>
    </row>
    <row r="7" spans="1:6" ht="36.4" customHeight="1" x14ac:dyDescent="0.2">
      <c r="A7" s="69" t="s">
        <v>123</v>
      </c>
      <c r="B7" s="69"/>
      <c r="D7" s="42" t="s">
        <v>124</v>
      </c>
      <c r="F7" s="42" t="s">
        <v>124</v>
      </c>
    </row>
    <row r="8" spans="1:6" ht="21.75" customHeight="1" x14ac:dyDescent="0.2">
      <c r="A8" s="32" t="s">
        <v>156</v>
      </c>
      <c r="B8" s="39"/>
      <c r="D8" s="32">
        <v>29919</v>
      </c>
      <c r="F8" s="32">
        <v>247444</v>
      </c>
    </row>
    <row r="9" spans="1:6" ht="21.75" customHeight="1" x14ac:dyDescent="0.2">
      <c r="A9" s="32" t="s">
        <v>157</v>
      </c>
      <c r="B9" s="39"/>
      <c r="D9" s="32">
        <v>2089643829</v>
      </c>
      <c r="E9" s="32">
        <v>0</v>
      </c>
      <c r="F9" s="32">
        <v>2089657835</v>
      </c>
    </row>
    <row r="10" spans="1:6" ht="21.75" customHeight="1" x14ac:dyDescent="0.2">
      <c r="A10" s="32" t="s">
        <v>152</v>
      </c>
      <c r="B10" s="39"/>
      <c r="D10" s="32">
        <v>3462630769</v>
      </c>
      <c r="E10" s="32">
        <v>0</v>
      </c>
      <c r="F10" s="32">
        <v>22763835537</v>
      </c>
    </row>
    <row r="11" spans="1:6" ht="21.75" customHeight="1" x14ac:dyDescent="0.2">
      <c r="A11" s="32" t="s">
        <v>153</v>
      </c>
      <c r="B11" s="39"/>
      <c r="D11" s="32">
        <v>2206630528</v>
      </c>
      <c r="E11" s="32">
        <v>0</v>
      </c>
      <c r="F11" s="32">
        <v>16754391999</v>
      </c>
    </row>
    <row r="12" spans="1:6" ht="21.75" customHeight="1" x14ac:dyDescent="0.2">
      <c r="A12" s="32" t="s">
        <v>154</v>
      </c>
      <c r="B12" s="39"/>
      <c r="D12" s="32">
        <v>554245</v>
      </c>
      <c r="E12" s="32">
        <v>0</v>
      </c>
      <c r="F12" s="32">
        <v>7295098902</v>
      </c>
    </row>
    <row r="13" spans="1:6" ht="21.75" customHeight="1" x14ac:dyDescent="0.2">
      <c r="A13" s="32" t="s">
        <v>161</v>
      </c>
      <c r="B13" s="39"/>
      <c r="D13" s="32">
        <v>10890</v>
      </c>
      <c r="F13" s="32">
        <v>336205</v>
      </c>
    </row>
    <row r="14" spans="1:6" ht="21.75" customHeight="1" x14ac:dyDescent="0.2">
      <c r="A14" s="32" t="s">
        <v>162</v>
      </c>
      <c r="B14" s="39"/>
      <c r="D14" s="32">
        <v>75714</v>
      </c>
      <c r="F14" s="32">
        <v>5725985</v>
      </c>
    </row>
    <row r="15" spans="1:6" ht="21.75" customHeight="1" x14ac:dyDescent="0.2">
      <c r="A15" s="32" t="s">
        <v>159</v>
      </c>
      <c r="B15" s="39"/>
      <c r="D15" s="32">
        <v>1209888338</v>
      </c>
      <c r="F15" s="32">
        <v>6278638272</v>
      </c>
    </row>
    <row r="16" spans="1:6" ht="21.75" customHeight="1" x14ac:dyDescent="0.2">
      <c r="A16" s="32" t="s">
        <v>163</v>
      </c>
      <c r="B16" s="39"/>
      <c r="D16" s="32">
        <v>137</v>
      </c>
      <c r="F16" s="32">
        <v>137</v>
      </c>
    </row>
    <row r="17" spans="1:6" ht="21.75" customHeight="1" thickBot="1" x14ac:dyDescent="0.25">
      <c r="A17" s="71" t="s">
        <v>40</v>
      </c>
      <c r="B17" s="71"/>
      <c r="D17" s="37">
        <f>SUM(D8:D16)</f>
        <v>8969464369</v>
      </c>
      <c r="F17" s="37">
        <f>SUM(F8:F16)</f>
        <v>55187932316</v>
      </c>
    </row>
    <row r="18" spans="1:6" ht="13.5" thickTop="1" x14ac:dyDescent="0.2"/>
    <row r="19" spans="1:6" x14ac:dyDescent="0.2">
      <c r="D19" s="43"/>
      <c r="E19" s="43"/>
      <c r="F19" s="43"/>
    </row>
    <row r="20" spans="1:6" x14ac:dyDescent="0.2">
      <c r="D20" s="43"/>
      <c r="E20" s="43"/>
      <c r="F20" s="43"/>
    </row>
    <row r="21" spans="1:6" x14ac:dyDescent="0.2">
      <c r="D21" s="43"/>
      <c r="E21" s="43"/>
      <c r="F21" s="43"/>
    </row>
  </sheetData>
  <mergeCells count="6">
    <mergeCell ref="A17:B17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20" zoomScaleNormal="100" zoomScaleSheetLayoutView="120" workbookViewId="0">
      <selection activeCell="A4" sqref="A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1" t="s">
        <v>0</v>
      </c>
      <c r="B1" s="51"/>
      <c r="C1" s="51"/>
      <c r="D1" s="51"/>
      <c r="E1" s="51"/>
      <c r="F1" s="51"/>
    </row>
    <row r="2" spans="1:6" ht="21.75" customHeight="1" x14ac:dyDescent="0.2">
      <c r="A2" s="51" t="s">
        <v>78</v>
      </c>
      <c r="B2" s="51"/>
      <c r="C2" s="51"/>
      <c r="D2" s="51"/>
      <c r="E2" s="51"/>
      <c r="F2" s="51"/>
    </row>
    <row r="3" spans="1:6" ht="21.75" customHeight="1" x14ac:dyDescent="0.2">
      <c r="A3" s="51" t="s">
        <v>2</v>
      </c>
      <c r="B3" s="51"/>
      <c r="C3" s="51"/>
      <c r="D3" s="51"/>
      <c r="E3" s="51"/>
      <c r="F3" s="51"/>
    </row>
    <row r="4" spans="1:6" ht="14.45" customHeight="1" x14ac:dyDescent="0.2"/>
    <row r="5" spans="1:6" ht="29.1" customHeight="1" x14ac:dyDescent="0.2">
      <c r="A5" s="1" t="s">
        <v>125</v>
      </c>
      <c r="B5" s="53" t="s">
        <v>93</v>
      </c>
      <c r="C5" s="53"/>
      <c r="D5" s="53"/>
      <c r="E5" s="53"/>
      <c r="F5" s="53"/>
    </row>
    <row r="6" spans="1:6" ht="14.45" customHeight="1" x14ac:dyDescent="0.2">
      <c r="D6" s="2" t="s">
        <v>97</v>
      </c>
      <c r="F6" s="2" t="s">
        <v>9</v>
      </c>
    </row>
    <row r="7" spans="1:6" ht="14.45" customHeight="1" x14ac:dyDescent="0.2">
      <c r="A7" s="54" t="s">
        <v>93</v>
      </c>
      <c r="B7" s="54"/>
      <c r="D7" s="4" t="s">
        <v>75</v>
      </c>
      <c r="F7" s="4" t="s">
        <v>75</v>
      </c>
    </row>
    <row r="8" spans="1:6" ht="21.75" customHeight="1" x14ac:dyDescent="0.2">
      <c r="A8" s="56" t="s">
        <v>93</v>
      </c>
      <c r="B8" s="56"/>
      <c r="D8" s="6">
        <v>0</v>
      </c>
      <c r="F8" s="6">
        <v>149779763</v>
      </c>
    </row>
    <row r="9" spans="1:6" ht="21.75" customHeight="1" x14ac:dyDescent="0.2">
      <c r="A9" s="58" t="s">
        <v>126</v>
      </c>
      <c r="B9" s="58"/>
      <c r="D9" s="9">
        <v>0</v>
      </c>
      <c r="F9" s="9">
        <v>32366757</v>
      </c>
    </row>
    <row r="10" spans="1:6" ht="21.75" customHeight="1" x14ac:dyDescent="0.2">
      <c r="A10" s="60" t="s">
        <v>127</v>
      </c>
      <c r="B10" s="60"/>
      <c r="D10" s="13">
        <v>273512020</v>
      </c>
      <c r="F10" s="13">
        <v>273512020</v>
      </c>
    </row>
    <row r="11" spans="1:6" ht="21.75" customHeight="1" x14ac:dyDescent="0.2">
      <c r="A11" s="62" t="s">
        <v>40</v>
      </c>
      <c r="B11" s="62"/>
      <c r="D11" s="16">
        <v>273512020</v>
      </c>
      <c r="F11" s="16">
        <v>455658540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2"/>
  <sheetViews>
    <sheetView rightToLeft="1" view="pageBreakPreview" zoomScale="110" zoomScaleNormal="100" zoomScaleSheetLayoutView="110" workbookViewId="0">
      <selection activeCell="M33" sqref="M3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21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1" ht="21.75" customHeight="1" x14ac:dyDescent="0.2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1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1" ht="14.45" customHeight="1" x14ac:dyDescent="0.2"/>
    <row r="5" spans="1:21" ht="14.45" customHeight="1" x14ac:dyDescent="0.2">
      <c r="A5" s="53" t="s">
        <v>100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1" ht="14.45" customHeight="1" x14ac:dyDescent="0.2">
      <c r="A6" s="54" t="s">
        <v>41</v>
      </c>
      <c r="C6" s="54" t="s">
        <v>128</v>
      </c>
      <c r="D6" s="54"/>
      <c r="E6" s="54"/>
      <c r="F6" s="54"/>
      <c r="G6" s="54"/>
      <c r="I6" s="54" t="s">
        <v>97</v>
      </c>
      <c r="J6" s="54"/>
      <c r="K6" s="54"/>
      <c r="L6" s="54"/>
      <c r="M6" s="54"/>
      <c r="O6" s="54" t="s">
        <v>98</v>
      </c>
      <c r="P6" s="54"/>
      <c r="Q6" s="54"/>
      <c r="R6" s="54"/>
      <c r="S6" s="54"/>
    </row>
    <row r="7" spans="1:21" ht="37.5" customHeight="1" x14ac:dyDescent="0.2">
      <c r="A7" s="54"/>
      <c r="C7" s="21" t="s">
        <v>129</v>
      </c>
      <c r="D7" s="3"/>
      <c r="E7" s="21" t="s">
        <v>130</v>
      </c>
      <c r="F7" s="3"/>
      <c r="G7" s="21" t="s">
        <v>131</v>
      </c>
      <c r="I7" s="21" t="s">
        <v>132</v>
      </c>
      <c r="J7" s="3"/>
      <c r="K7" s="21" t="s">
        <v>133</v>
      </c>
      <c r="L7" s="3"/>
      <c r="M7" s="21" t="s">
        <v>134</v>
      </c>
      <c r="O7" s="21" t="s">
        <v>132</v>
      </c>
      <c r="P7" s="3"/>
      <c r="Q7" s="21" t="s">
        <v>133</v>
      </c>
      <c r="R7" s="3"/>
      <c r="S7" s="21" t="s">
        <v>134</v>
      </c>
    </row>
    <row r="8" spans="1:21" ht="21.75" customHeight="1" x14ac:dyDescent="0.2">
      <c r="A8" s="5" t="s">
        <v>103</v>
      </c>
      <c r="C8" s="5" t="s">
        <v>135</v>
      </c>
      <c r="E8" s="6">
        <v>31</v>
      </c>
      <c r="G8" s="6">
        <v>370</v>
      </c>
      <c r="I8" s="6">
        <v>0</v>
      </c>
      <c r="K8" s="6">
        <v>0</v>
      </c>
      <c r="M8" s="6">
        <v>0</v>
      </c>
      <c r="O8" s="6">
        <v>11470</v>
      </c>
      <c r="Q8" s="6">
        <v>0</v>
      </c>
      <c r="S8" s="6">
        <v>11470</v>
      </c>
      <c r="U8" s="24"/>
    </row>
    <row r="9" spans="1:21" ht="21.75" customHeight="1" x14ac:dyDescent="0.2">
      <c r="A9" s="25" t="s">
        <v>164</v>
      </c>
      <c r="C9" s="25"/>
      <c r="E9" s="22"/>
      <c r="G9" s="22"/>
      <c r="I9" s="22"/>
      <c r="K9" s="22"/>
      <c r="M9" s="22"/>
      <c r="O9" s="22">
        <v>24218872</v>
      </c>
      <c r="Q9" s="22"/>
      <c r="S9" s="22">
        <v>24218872</v>
      </c>
      <c r="U9" s="24"/>
    </row>
    <row r="10" spans="1:21" ht="21.75" customHeight="1" x14ac:dyDescent="0.2">
      <c r="A10" s="11" t="s">
        <v>105</v>
      </c>
      <c r="C10" s="25" t="s">
        <v>136</v>
      </c>
      <c r="E10" s="22">
        <v>1000000</v>
      </c>
      <c r="G10" s="22">
        <v>49</v>
      </c>
      <c r="I10" s="13">
        <v>0</v>
      </c>
      <c r="K10" s="13">
        <v>0</v>
      </c>
      <c r="M10" s="13">
        <v>0</v>
      </c>
      <c r="O10" s="13">
        <v>49000000</v>
      </c>
      <c r="Q10" s="13">
        <v>0</v>
      </c>
      <c r="S10" s="13">
        <v>49000000</v>
      </c>
      <c r="U10" s="24"/>
    </row>
    <row r="11" spans="1:21" ht="21.75" customHeight="1" x14ac:dyDescent="0.2">
      <c r="A11" s="15" t="s">
        <v>40</v>
      </c>
      <c r="C11" s="22"/>
      <c r="D11" s="27"/>
      <c r="E11" s="22"/>
      <c r="F11" s="27"/>
      <c r="G11" s="22"/>
      <c r="I11" s="16">
        <v>0</v>
      </c>
      <c r="K11" s="16">
        <v>0</v>
      </c>
      <c r="M11" s="16">
        <v>0</v>
      </c>
      <c r="O11" s="16">
        <f>SUM(O8:O10)</f>
        <v>73230342</v>
      </c>
      <c r="Q11" s="16">
        <v>0</v>
      </c>
      <c r="S11" s="16">
        <f>SUM(S8:S10)</f>
        <v>73230342</v>
      </c>
      <c r="U11" s="24"/>
    </row>
    <row r="12" spans="1:21" ht="13.5" thickTop="1" x14ac:dyDescent="0.2">
      <c r="U12" s="24"/>
    </row>
    <row r="13" spans="1:21" x14ac:dyDescent="0.2">
      <c r="O13" s="24"/>
      <c r="U13" s="24"/>
    </row>
    <row r="14" spans="1:21" x14ac:dyDescent="0.2">
      <c r="U14" s="24"/>
    </row>
    <row r="15" spans="1:21" x14ac:dyDescent="0.2">
      <c r="U15" s="24"/>
    </row>
    <row r="16" spans="1:21" x14ac:dyDescent="0.2">
      <c r="U16" s="24"/>
    </row>
    <row r="17" spans="21:21" x14ac:dyDescent="0.2">
      <c r="U17" s="24"/>
    </row>
    <row r="18" spans="21:21" x14ac:dyDescent="0.2">
      <c r="U18" s="24"/>
    </row>
    <row r="19" spans="21:21" x14ac:dyDescent="0.2">
      <c r="U19" s="24"/>
    </row>
    <row r="20" spans="21:21" x14ac:dyDescent="0.2">
      <c r="U20" s="24"/>
    </row>
    <row r="21" spans="21:21" x14ac:dyDescent="0.2">
      <c r="U21" s="24"/>
    </row>
    <row r="22" spans="21:21" x14ac:dyDescent="0.2">
      <c r="U22" s="2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4"/>
  <sheetViews>
    <sheetView rightToLeft="1" view="pageBreakPreview" zoomScale="110" zoomScaleNormal="100" zoomScaleSheetLayoutView="110" workbookViewId="0">
      <selection activeCell="A4" sqref="A4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5" bestFit="1" customWidth="1"/>
    <col min="11" max="11" width="1.28515625" customWidth="1"/>
    <col min="12" max="12" width="10.7109375" bestFit="1" customWidth="1"/>
    <col min="13" max="13" width="1.28515625" customWidth="1"/>
    <col min="14" max="14" width="15" bestFit="1" customWidth="1"/>
    <col min="15" max="15" width="1.28515625" customWidth="1"/>
    <col min="16" max="16" width="16" bestFit="1" customWidth="1"/>
    <col min="17" max="17" width="1.28515625" customWidth="1"/>
    <col min="18" max="18" width="10.7109375" bestFit="1" customWidth="1"/>
    <col min="19" max="19" width="1.28515625" customWidth="1"/>
    <col min="20" max="20" width="16" bestFit="1" customWidth="1"/>
    <col min="21" max="21" width="0.28515625" customWidth="1"/>
  </cols>
  <sheetData>
    <row r="1" spans="1:2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21.75" customHeight="1" x14ac:dyDescent="0.2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ht="14.45" customHeight="1" x14ac:dyDescent="0.2"/>
    <row r="5" spans="1:20" ht="14.45" customHeight="1" x14ac:dyDescent="0.2">
      <c r="A5" s="53" t="s">
        <v>137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14.45" customHeight="1" x14ac:dyDescent="0.2">
      <c r="A6" s="54" t="s">
        <v>81</v>
      </c>
      <c r="J6" s="54" t="s">
        <v>97</v>
      </c>
      <c r="K6" s="54"/>
      <c r="L6" s="54"/>
      <c r="M6" s="54"/>
      <c r="N6" s="54"/>
      <c r="P6" s="54" t="s">
        <v>98</v>
      </c>
      <c r="Q6" s="54"/>
      <c r="R6" s="54"/>
      <c r="S6" s="54"/>
      <c r="T6" s="54"/>
    </row>
    <row r="7" spans="1:20" ht="39.75" customHeight="1" x14ac:dyDescent="0.2">
      <c r="A7" s="54"/>
      <c r="C7" s="20" t="s">
        <v>138</v>
      </c>
      <c r="E7" s="72" t="s">
        <v>58</v>
      </c>
      <c r="F7" s="72"/>
      <c r="H7" s="20" t="s">
        <v>139</v>
      </c>
      <c r="J7" s="21" t="s">
        <v>140</v>
      </c>
      <c r="K7" s="3"/>
      <c r="L7" s="21" t="s">
        <v>133</v>
      </c>
      <c r="M7" s="3"/>
      <c r="N7" s="21" t="s">
        <v>141</v>
      </c>
      <c r="P7" s="21" t="s">
        <v>140</v>
      </c>
      <c r="Q7" s="3"/>
      <c r="R7" s="21" t="s">
        <v>133</v>
      </c>
      <c r="S7" s="3"/>
      <c r="T7" s="21" t="s">
        <v>141</v>
      </c>
    </row>
    <row r="8" spans="1:20" ht="21.75" customHeight="1" x14ac:dyDescent="0.2">
      <c r="A8" s="5" t="s">
        <v>120</v>
      </c>
      <c r="C8" s="3"/>
      <c r="E8" s="5" t="s">
        <v>142</v>
      </c>
      <c r="F8" s="3"/>
      <c r="H8" s="7">
        <v>23</v>
      </c>
      <c r="J8" s="6">
        <v>0</v>
      </c>
      <c r="L8" s="6">
        <v>0</v>
      </c>
      <c r="N8" s="6">
        <v>0</v>
      </c>
      <c r="P8" s="6">
        <v>18514793873</v>
      </c>
      <c r="R8" s="6">
        <v>0</v>
      </c>
      <c r="T8" s="6">
        <v>18514793873</v>
      </c>
    </row>
    <row r="9" spans="1:20" ht="21.75" customHeight="1" x14ac:dyDescent="0.2">
      <c r="A9" s="8" t="s">
        <v>119</v>
      </c>
      <c r="E9" s="8" t="s">
        <v>143</v>
      </c>
      <c r="H9" s="10">
        <v>23</v>
      </c>
      <c r="J9" s="9">
        <v>0</v>
      </c>
      <c r="L9" s="9">
        <v>0</v>
      </c>
      <c r="N9" s="9">
        <v>0</v>
      </c>
      <c r="P9" s="9">
        <v>21995462771</v>
      </c>
      <c r="R9" s="9">
        <v>0</v>
      </c>
      <c r="T9" s="9">
        <v>21995462771</v>
      </c>
    </row>
    <row r="10" spans="1:20" ht="21.75" customHeight="1" x14ac:dyDescent="0.2">
      <c r="A10" s="8" t="s">
        <v>70</v>
      </c>
      <c r="E10" s="8" t="s">
        <v>72</v>
      </c>
      <c r="H10" s="10">
        <v>18</v>
      </c>
      <c r="J10" s="9">
        <v>1248752790</v>
      </c>
      <c r="L10" s="9">
        <v>0</v>
      </c>
      <c r="N10" s="9">
        <v>1248752790</v>
      </c>
      <c r="P10" s="9">
        <v>14259428247</v>
      </c>
      <c r="R10" s="9">
        <v>0</v>
      </c>
      <c r="T10" s="9">
        <v>14259428247</v>
      </c>
    </row>
    <row r="11" spans="1:20" ht="21.75" customHeight="1" x14ac:dyDescent="0.2">
      <c r="A11" s="8" t="s">
        <v>60</v>
      </c>
      <c r="E11" s="8" t="s">
        <v>63</v>
      </c>
      <c r="H11" s="10">
        <v>19</v>
      </c>
      <c r="J11" s="9">
        <v>6068717544</v>
      </c>
      <c r="L11" s="9">
        <v>0</v>
      </c>
      <c r="N11" s="9">
        <v>6068717544</v>
      </c>
      <c r="P11" s="9">
        <v>68293282344</v>
      </c>
      <c r="R11" s="9">
        <v>0</v>
      </c>
      <c r="T11" s="9">
        <v>68293282344</v>
      </c>
    </row>
    <row r="12" spans="1:20" ht="21.75" customHeight="1" x14ac:dyDescent="0.2">
      <c r="A12" s="8" t="s">
        <v>67</v>
      </c>
      <c r="E12" s="8" t="s">
        <v>69</v>
      </c>
      <c r="H12" s="10">
        <v>19</v>
      </c>
      <c r="J12" s="9">
        <v>2511808585</v>
      </c>
      <c r="L12" s="9">
        <v>0</v>
      </c>
      <c r="N12" s="9">
        <v>2511808585</v>
      </c>
      <c r="P12" s="9">
        <v>24382209290</v>
      </c>
      <c r="R12" s="9">
        <v>0</v>
      </c>
      <c r="T12" s="9">
        <v>24382209290</v>
      </c>
    </row>
    <row r="13" spans="1:20" ht="21.75" customHeight="1" x14ac:dyDescent="0.2">
      <c r="A13" s="11" t="s">
        <v>64</v>
      </c>
      <c r="C13" s="27"/>
      <c r="E13" s="25" t="s">
        <v>66</v>
      </c>
      <c r="H13" s="26">
        <v>19</v>
      </c>
      <c r="J13" s="13">
        <v>2487930568</v>
      </c>
      <c r="L13" s="13">
        <v>0</v>
      </c>
      <c r="N13" s="13">
        <v>2487930568</v>
      </c>
      <c r="P13" s="13">
        <v>23650060286</v>
      </c>
      <c r="R13" s="13">
        <v>0</v>
      </c>
      <c r="T13" s="13">
        <v>23650060286</v>
      </c>
    </row>
    <row r="14" spans="1:20" ht="21.75" customHeight="1" x14ac:dyDescent="0.2">
      <c r="A14" s="15" t="s">
        <v>40</v>
      </c>
      <c r="C14" s="22"/>
      <c r="D14" s="27"/>
      <c r="E14" s="22"/>
      <c r="F14" s="27"/>
      <c r="G14" s="27"/>
      <c r="H14" s="22"/>
      <c r="J14" s="16">
        <v>12317209487</v>
      </c>
      <c r="L14" s="16">
        <v>0</v>
      </c>
      <c r="N14" s="16">
        <v>12317209487</v>
      </c>
      <c r="P14" s="16">
        <v>171095236811</v>
      </c>
      <c r="R14" s="16">
        <v>0</v>
      </c>
      <c r="T14" s="23">
        <v>171095236811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4F8C0-F03C-4430-A11E-401A8181F794}">
  <sheetPr>
    <pageSetUpPr fitToPage="1"/>
  </sheetPr>
  <dimension ref="A1:O17"/>
  <sheetViews>
    <sheetView rightToLeft="1" view="pageBreakPreview" zoomScale="110" zoomScaleNormal="100" zoomScaleSheetLayoutView="110" workbookViewId="0">
      <selection activeCell="A3" sqref="A3"/>
    </sheetView>
  </sheetViews>
  <sheetFormatPr defaultRowHeight="12.75" x14ac:dyDescent="0.2"/>
  <cols>
    <col min="1" max="1" width="4.28515625" style="28" customWidth="1"/>
    <col min="2" max="2" width="39" style="28" customWidth="1"/>
    <col min="3" max="3" width="1.28515625" style="28" customWidth="1"/>
    <col min="4" max="4" width="15.5703125" style="44" bestFit="1" customWidth="1"/>
    <col min="5" max="5" width="2.140625" style="44" customWidth="1"/>
    <col min="6" max="6" width="12.42578125" style="44" bestFit="1" customWidth="1"/>
    <col min="7" max="7" width="1.7109375" style="44" customWidth="1"/>
    <col min="8" max="8" width="14.5703125" style="44" bestFit="1" customWidth="1"/>
    <col min="9" max="9" width="1.7109375" style="44" customWidth="1"/>
    <col min="10" max="10" width="15.7109375" style="44" bestFit="1" customWidth="1"/>
    <col min="11" max="11" width="2" style="44" customWidth="1"/>
    <col min="12" max="12" width="11.7109375" style="44" bestFit="1" customWidth="1"/>
    <col min="13" max="13" width="1.85546875" style="44" customWidth="1"/>
    <col min="14" max="14" width="15.7109375" style="44" bestFit="1" customWidth="1"/>
    <col min="15" max="15" width="0.28515625" style="28" customWidth="1"/>
    <col min="16" max="16384" width="9.140625" style="28"/>
  </cols>
  <sheetData>
    <row r="1" spans="1:15" ht="29.1" customHeight="1" x14ac:dyDescent="0.2">
      <c r="B1" s="67" t="s">
        <v>151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21.75" customHeight="1" x14ac:dyDescent="0.2">
      <c r="B2" s="67" t="s">
        <v>78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21.75" customHeight="1" x14ac:dyDescent="0.2">
      <c r="B3" s="67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4.45" customHeight="1" x14ac:dyDescent="0.2"/>
    <row r="5" spans="1:15" ht="14.45" customHeight="1" x14ac:dyDescent="0.2">
      <c r="A5" s="29">
        <v>-8</v>
      </c>
      <c r="B5" s="68" t="s">
        <v>144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5" ht="14.45" customHeight="1" x14ac:dyDescent="0.2">
      <c r="B6" s="69" t="s">
        <v>81</v>
      </c>
      <c r="D6" s="73" t="s">
        <v>165</v>
      </c>
      <c r="E6" s="73"/>
      <c r="F6" s="73"/>
      <c r="G6" s="73"/>
      <c r="H6" s="73"/>
      <c r="J6" s="73" t="s">
        <v>98</v>
      </c>
      <c r="K6" s="73"/>
      <c r="L6" s="73"/>
      <c r="M6" s="73"/>
      <c r="N6" s="73"/>
    </row>
    <row r="7" spans="1:15" ht="29.1" customHeight="1" x14ac:dyDescent="0.2">
      <c r="B7" s="69"/>
      <c r="D7" s="45" t="s">
        <v>140</v>
      </c>
      <c r="E7" s="46"/>
      <c r="F7" s="45" t="s">
        <v>133</v>
      </c>
      <c r="G7" s="46"/>
      <c r="H7" s="45" t="s">
        <v>141</v>
      </c>
      <c r="J7" s="45" t="s">
        <v>140</v>
      </c>
      <c r="K7" s="46"/>
      <c r="L7" s="45" t="s">
        <v>133</v>
      </c>
      <c r="M7" s="46"/>
      <c r="N7" s="45" t="s">
        <v>141</v>
      </c>
    </row>
    <row r="8" spans="1:15" ht="21.75" customHeight="1" x14ac:dyDescent="0.2">
      <c r="B8" s="49" t="s">
        <v>156</v>
      </c>
      <c r="D8" s="32">
        <v>29919</v>
      </c>
      <c r="E8" s="47"/>
      <c r="F8" s="47">
        <v>0</v>
      </c>
      <c r="G8" s="47">
        <v>0</v>
      </c>
      <c r="H8" s="47">
        <v>29919</v>
      </c>
      <c r="I8" s="47">
        <v>0</v>
      </c>
      <c r="J8" s="47">
        <v>247444</v>
      </c>
      <c r="K8" s="47"/>
      <c r="L8" s="47">
        <v>0</v>
      </c>
      <c r="M8" s="47">
        <v>0</v>
      </c>
      <c r="N8" s="47">
        <v>247444</v>
      </c>
    </row>
    <row r="9" spans="1:15" ht="21.75" customHeight="1" x14ac:dyDescent="0.2">
      <c r="B9" s="49" t="s">
        <v>157</v>
      </c>
      <c r="D9" s="47">
        <v>2089643829</v>
      </c>
      <c r="E9" s="47"/>
      <c r="F9" s="47">
        <v>16359069</v>
      </c>
      <c r="G9" s="47">
        <v>0</v>
      </c>
      <c r="H9" s="47">
        <v>2073284760</v>
      </c>
      <c r="I9" s="47">
        <v>0</v>
      </c>
      <c r="J9" s="47">
        <v>2089657835</v>
      </c>
      <c r="K9" s="47"/>
      <c r="L9" s="47">
        <v>16359069</v>
      </c>
      <c r="M9" s="47">
        <v>0</v>
      </c>
      <c r="N9" s="47">
        <v>2073298766</v>
      </c>
    </row>
    <row r="10" spans="1:15" ht="21.75" customHeight="1" x14ac:dyDescent="0.2">
      <c r="B10" s="49" t="s">
        <v>152</v>
      </c>
      <c r="D10" s="47">
        <v>3462630769</v>
      </c>
      <c r="E10" s="47"/>
      <c r="F10" s="47">
        <v>0</v>
      </c>
      <c r="G10" s="47">
        <v>0</v>
      </c>
      <c r="H10" s="47">
        <v>3462630769</v>
      </c>
      <c r="I10" s="47">
        <v>0</v>
      </c>
      <c r="J10" s="47">
        <v>22763835537</v>
      </c>
      <c r="K10" s="47"/>
      <c r="L10" s="47">
        <v>0</v>
      </c>
      <c r="M10" s="47">
        <v>0</v>
      </c>
      <c r="N10" s="47">
        <v>22763835537</v>
      </c>
    </row>
    <row r="11" spans="1:15" ht="21.75" customHeight="1" x14ac:dyDescent="0.2">
      <c r="B11" s="49" t="s">
        <v>153</v>
      </c>
      <c r="D11" s="47">
        <v>2206630528</v>
      </c>
      <c r="E11" s="47"/>
      <c r="F11" s="47">
        <v>51762666</v>
      </c>
      <c r="G11" s="47">
        <v>0</v>
      </c>
      <c r="H11" s="47">
        <v>2154867862</v>
      </c>
      <c r="I11" s="47">
        <v>0</v>
      </c>
      <c r="J11" s="47">
        <v>16754391999</v>
      </c>
      <c r="K11" s="47"/>
      <c r="L11" s="47">
        <v>51762666</v>
      </c>
      <c r="M11" s="47">
        <v>0</v>
      </c>
      <c r="N11" s="47">
        <v>16702629333</v>
      </c>
    </row>
    <row r="12" spans="1:15" ht="21.75" customHeight="1" x14ac:dyDescent="0.2">
      <c r="B12" s="49" t="s">
        <v>154</v>
      </c>
      <c r="D12" s="47">
        <v>554245</v>
      </c>
      <c r="E12" s="47"/>
      <c r="F12" s="47">
        <v>0</v>
      </c>
      <c r="G12" s="47">
        <v>0</v>
      </c>
      <c r="H12" s="47">
        <v>554245</v>
      </c>
      <c r="I12" s="47">
        <v>0</v>
      </c>
      <c r="J12" s="47">
        <v>7295098902</v>
      </c>
      <c r="K12" s="47"/>
      <c r="L12" s="47">
        <v>62367</v>
      </c>
      <c r="M12" s="47">
        <v>0</v>
      </c>
      <c r="N12" s="47">
        <v>7295036535</v>
      </c>
    </row>
    <row r="13" spans="1:15" ht="21.75" customHeight="1" x14ac:dyDescent="0.2">
      <c r="B13" s="49" t="s">
        <v>161</v>
      </c>
      <c r="D13" s="47">
        <v>10890</v>
      </c>
      <c r="F13" s="47">
        <v>0</v>
      </c>
      <c r="H13" s="47">
        <v>10890</v>
      </c>
      <c r="J13" s="47">
        <v>336205</v>
      </c>
      <c r="L13" s="47">
        <v>0</v>
      </c>
      <c r="N13" s="47">
        <v>336205</v>
      </c>
    </row>
    <row r="14" spans="1:15" ht="21.75" customHeight="1" x14ac:dyDescent="0.2">
      <c r="B14" s="49" t="s">
        <v>162</v>
      </c>
      <c r="D14" s="47">
        <v>75714</v>
      </c>
      <c r="F14" s="47">
        <v>0</v>
      </c>
      <c r="H14" s="47">
        <v>75714</v>
      </c>
      <c r="J14" s="47">
        <v>5725985</v>
      </c>
      <c r="L14" s="47">
        <v>0</v>
      </c>
      <c r="N14" s="47">
        <v>5725985</v>
      </c>
    </row>
    <row r="15" spans="1:15" ht="21.75" customHeight="1" x14ac:dyDescent="0.2">
      <c r="B15" s="49" t="s">
        <v>159</v>
      </c>
      <c r="D15" s="47">
        <v>1209888338</v>
      </c>
      <c r="F15" s="47">
        <v>0</v>
      </c>
      <c r="H15" s="47">
        <v>1209888338</v>
      </c>
      <c r="J15" s="47">
        <v>6278638272</v>
      </c>
      <c r="L15" s="47">
        <v>8244442</v>
      </c>
      <c r="N15" s="47">
        <v>6270393830</v>
      </c>
    </row>
    <row r="16" spans="1:15" ht="21.75" customHeight="1" x14ac:dyDescent="0.2">
      <c r="B16" s="49" t="s">
        <v>163</v>
      </c>
      <c r="D16" s="47">
        <v>137</v>
      </c>
      <c r="F16" s="47">
        <v>0</v>
      </c>
      <c r="H16" s="47">
        <v>137</v>
      </c>
      <c r="J16" s="47">
        <v>137</v>
      </c>
      <c r="L16" s="47">
        <v>0</v>
      </c>
      <c r="N16" s="47">
        <v>137</v>
      </c>
      <c r="O16" s="28">
        <v>0</v>
      </c>
    </row>
    <row r="17" spans="2:14" ht="21.75" customHeight="1" thickBot="1" x14ac:dyDescent="0.25">
      <c r="B17" s="48" t="s">
        <v>40</v>
      </c>
      <c r="D17" s="37">
        <f>SUM(D8:D16)</f>
        <v>8969464369</v>
      </c>
      <c r="E17" s="28"/>
      <c r="F17" s="37">
        <f>SUM(F8:F16)</f>
        <v>68121735</v>
      </c>
      <c r="G17" s="28"/>
      <c r="H17" s="37">
        <f>SUM(H8:H16)</f>
        <v>8901342634</v>
      </c>
      <c r="I17" s="28"/>
      <c r="J17" s="37">
        <f>SUM(J8:J16)</f>
        <v>55187932316</v>
      </c>
      <c r="K17" s="28"/>
      <c r="L17" s="37">
        <f>SUM(L8:L16)</f>
        <v>76428544</v>
      </c>
      <c r="M17" s="28"/>
      <c r="N17" s="37">
        <f>SUM(N8:N16)</f>
        <v>55111503772</v>
      </c>
    </row>
  </sheetData>
  <mergeCells count="7">
    <mergeCell ref="B1:N1"/>
    <mergeCell ref="B2:N2"/>
    <mergeCell ref="B3:N3"/>
    <mergeCell ref="B5:N5"/>
    <mergeCell ref="B6:B7"/>
    <mergeCell ref="D6:H6"/>
    <mergeCell ref="J6:N6"/>
  </mergeCells>
  <pageMargins left="0.39" right="0.39" top="0.39" bottom="0.39" header="0" footer="0"/>
  <pageSetup scale="9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29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8.28515625" customWidth="1"/>
    <col min="6" max="6" width="1.28515625" customWidth="1"/>
    <col min="7" max="7" width="17" customWidth="1"/>
    <col min="8" max="8" width="1.28515625" customWidth="1"/>
    <col min="9" max="9" width="15.5703125" customWidth="1"/>
    <col min="10" max="10" width="1.28515625" customWidth="1"/>
    <col min="11" max="11" width="13" customWidth="1"/>
    <col min="12" max="12" width="1.28515625" customWidth="1"/>
    <col min="13" max="13" width="18.140625" customWidth="1"/>
    <col min="14" max="14" width="1.28515625" customWidth="1"/>
    <col min="15" max="15" width="20.5703125" customWidth="1"/>
    <col min="16" max="16" width="1.28515625" customWidth="1"/>
    <col min="17" max="17" width="18.85546875" customWidth="1"/>
    <col min="18" max="18" width="1.28515625" customWidth="1"/>
    <col min="19" max="19" width="0.28515625" customWidth="1"/>
    <col min="20" max="20" width="14.85546875" bestFit="1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53" t="s">
        <v>145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 x14ac:dyDescent="0.2">
      <c r="A6" s="54" t="s">
        <v>81</v>
      </c>
      <c r="C6" s="54" t="s">
        <v>97</v>
      </c>
      <c r="D6" s="54"/>
      <c r="E6" s="54"/>
      <c r="F6" s="54"/>
      <c r="G6" s="54"/>
      <c r="H6" s="54"/>
      <c r="I6" s="54"/>
      <c r="K6" s="54" t="s">
        <v>98</v>
      </c>
      <c r="L6" s="54"/>
      <c r="M6" s="54"/>
      <c r="N6" s="54"/>
      <c r="O6" s="54"/>
      <c r="P6" s="54"/>
      <c r="Q6" s="54"/>
      <c r="R6" s="54"/>
    </row>
    <row r="7" spans="1:18" ht="33.75" customHeight="1" x14ac:dyDescent="0.2">
      <c r="A7" s="54"/>
      <c r="C7" s="21" t="s">
        <v>13</v>
      </c>
      <c r="D7" s="3"/>
      <c r="E7" s="21" t="s">
        <v>146</v>
      </c>
      <c r="F7" s="3"/>
      <c r="G7" s="21" t="s">
        <v>147</v>
      </c>
      <c r="H7" s="3"/>
      <c r="I7" s="21" t="s">
        <v>148</v>
      </c>
      <c r="K7" s="21" t="s">
        <v>13</v>
      </c>
      <c r="L7" s="3"/>
      <c r="M7" s="21" t="s">
        <v>146</v>
      </c>
      <c r="N7" s="3"/>
      <c r="O7" s="21" t="s">
        <v>147</v>
      </c>
      <c r="P7" s="3"/>
      <c r="Q7" s="74" t="s">
        <v>148</v>
      </c>
      <c r="R7" s="74"/>
    </row>
    <row r="8" spans="1:18" ht="21.75" customHeight="1" x14ac:dyDescent="0.2">
      <c r="A8" s="5" t="s">
        <v>50</v>
      </c>
      <c r="C8" s="6">
        <v>577000</v>
      </c>
      <c r="E8" s="6">
        <v>30480024372</v>
      </c>
      <c r="G8" s="6">
        <v>29049077968</v>
      </c>
      <c r="I8" s="6">
        <v>1430946404</v>
      </c>
      <c r="K8" s="6">
        <v>577000</v>
      </c>
      <c r="M8" s="6">
        <v>30480024372</v>
      </c>
      <c r="O8" s="6">
        <v>29049077968</v>
      </c>
      <c r="Q8" s="57">
        <v>1430946404</v>
      </c>
      <c r="R8" s="57"/>
    </row>
    <row r="9" spans="1:18" ht="21.75" customHeight="1" x14ac:dyDescent="0.2">
      <c r="A9" s="8" t="s">
        <v>103</v>
      </c>
      <c r="C9" s="9">
        <v>0</v>
      </c>
      <c r="E9" s="9">
        <v>0</v>
      </c>
      <c r="G9" s="9">
        <v>0</v>
      </c>
      <c r="I9" s="9">
        <v>0</v>
      </c>
      <c r="K9" s="9">
        <v>31</v>
      </c>
      <c r="M9" s="9">
        <v>264204</v>
      </c>
      <c r="O9" s="9">
        <v>271457</v>
      </c>
      <c r="Q9" s="59">
        <v>-7253</v>
      </c>
      <c r="R9" s="59"/>
    </row>
    <row r="10" spans="1:18" ht="21.75" customHeight="1" x14ac:dyDescent="0.2">
      <c r="A10" s="8" t="s">
        <v>104</v>
      </c>
      <c r="C10" s="9">
        <v>0</v>
      </c>
      <c r="E10" s="9">
        <v>0</v>
      </c>
      <c r="G10" s="9">
        <v>0</v>
      </c>
      <c r="I10" s="9">
        <v>0</v>
      </c>
      <c r="K10" s="9">
        <v>3250000</v>
      </c>
      <c r="M10" s="9">
        <v>3178971938</v>
      </c>
      <c r="O10" s="9">
        <v>3118516995</v>
      </c>
      <c r="Q10" s="59">
        <v>60454943</v>
      </c>
      <c r="R10" s="59"/>
    </row>
    <row r="11" spans="1:18" ht="21.75" customHeight="1" x14ac:dyDescent="0.2">
      <c r="A11" s="8" t="s">
        <v>105</v>
      </c>
      <c r="C11" s="9">
        <v>0</v>
      </c>
      <c r="E11" s="9">
        <v>0</v>
      </c>
      <c r="G11" s="9">
        <v>0</v>
      </c>
      <c r="I11" s="9">
        <v>0</v>
      </c>
      <c r="K11" s="9">
        <v>1000000</v>
      </c>
      <c r="M11" s="9">
        <v>5169054840</v>
      </c>
      <c r="O11" s="9">
        <v>5354140991</v>
      </c>
      <c r="Q11" s="59">
        <v>-185086151</v>
      </c>
      <c r="R11" s="59"/>
    </row>
    <row r="12" spans="1:18" ht="21.75" customHeight="1" x14ac:dyDescent="0.2">
      <c r="A12" s="8" t="s">
        <v>106</v>
      </c>
      <c r="C12" s="9">
        <v>0</v>
      </c>
      <c r="E12" s="9">
        <v>0</v>
      </c>
      <c r="G12" s="9">
        <v>0</v>
      </c>
      <c r="I12" s="9">
        <v>0</v>
      </c>
      <c r="K12" s="9">
        <v>3750000</v>
      </c>
      <c r="M12" s="9">
        <v>11932749902</v>
      </c>
      <c r="O12" s="9">
        <v>11894114504</v>
      </c>
      <c r="Q12" s="59">
        <v>38635398</v>
      </c>
      <c r="R12" s="59"/>
    </row>
    <row r="13" spans="1:18" ht="21.75" customHeight="1" x14ac:dyDescent="0.2">
      <c r="A13" s="8" t="s">
        <v>107</v>
      </c>
      <c r="C13" s="9">
        <v>0</v>
      </c>
      <c r="E13" s="9">
        <v>0</v>
      </c>
      <c r="G13" s="9">
        <v>0</v>
      </c>
      <c r="I13" s="9">
        <v>0</v>
      </c>
      <c r="K13" s="9">
        <v>5872209</v>
      </c>
      <c r="M13" s="9">
        <v>19546740717</v>
      </c>
      <c r="O13" s="9">
        <v>18742496695</v>
      </c>
      <c r="Q13" s="59">
        <v>804244022</v>
      </c>
      <c r="R13" s="59"/>
    </row>
    <row r="14" spans="1:18" ht="21.75" customHeight="1" x14ac:dyDescent="0.2">
      <c r="A14" s="8" t="s">
        <v>108</v>
      </c>
      <c r="C14" s="9">
        <v>0</v>
      </c>
      <c r="E14" s="9">
        <v>0</v>
      </c>
      <c r="G14" s="9">
        <v>0</v>
      </c>
      <c r="I14" s="9">
        <v>0</v>
      </c>
      <c r="K14" s="9">
        <v>750000</v>
      </c>
      <c r="M14" s="9">
        <v>2399885242</v>
      </c>
      <c r="O14" s="9">
        <v>2345987655</v>
      </c>
      <c r="Q14" s="59">
        <v>53897587</v>
      </c>
      <c r="R14" s="59"/>
    </row>
    <row r="15" spans="1:18" ht="21.75" customHeight="1" x14ac:dyDescent="0.2">
      <c r="A15" s="8" t="s">
        <v>109</v>
      </c>
      <c r="C15" s="9">
        <v>0</v>
      </c>
      <c r="E15" s="9">
        <v>0</v>
      </c>
      <c r="G15" s="9">
        <v>0</v>
      </c>
      <c r="I15" s="9">
        <v>0</v>
      </c>
      <c r="K15" s="9">
        <v>6674177</v>
      </c>
      <c r="M15" s="9">
        <v>19881002120</v>
      </c>
      <c r="O15" s="9">
        <v>19176913718</v>
      </c>
      <c r="Q15" s="59">
        <v>704088402</v>
      </c>
      <c r="R15" s="59"/>
    </row>
    <row r="16" spans="1:18" ht="21.75" customHeight="1" x14ac:dyDescent="0.2">
      <c r="A16" s="8" t="s">
        <v>64</v>
      </c>
      <c r="C16" s="9">
        <v>175000</v>
      </c>
      <c r="E16" s="9">
        <v>174912343750</v>
      </c>
      <c r="G16" s="9">
        <v>162488671875</v>
      </c>
      <c r="I16" s="9">
        <v>12423671875</v>
      </c>
      <c r="K16" s="9">
        <v>175000</v>
      </c>
      <c r="M16" s="9">
        <v>174912343750</v>
      </c>
      <c r="O16" s="9">
        <v>162488671875</v>
      </c>
      <c r="Q16" s="59">
        <v>12423671875</v>
      </c>
      <c r="R16" s="59"/>
    </row>
    <row r="17" spans="1:20" ht="21.75" customHeight="1" x14ac:dyDescent="0.2">
      <c r="A17" s="8" t="s">
        <v>67</v>
      </c>
      <c r="C17" s="9">
        <v>185000</v>
      </c>
      <c r="E17" s="9">
        <v>184907656250</v>
      </c>
      <c r="G17" s="9">
        <v>172490484375</v>
      </c>
      <c r="I17" s="9">
        <v>12417171875</v>
      </c>
      <c r="K17" s="9">
        <v>185000</v>
      </c>
      <c r="M17" s="9">
        <v>184907656250</v>
      </c>
      <c r="O17" s="9">
        <v>172490484375</v>
      </c>
      <c r="Q17" s="59">
        <v>12417171875</v>
      </c>
      <c r="R17" s="59"/>
    </row>
    <row r="18" spans="1:20" ht="21.75" customHeight="1" x14ac:dyDescent="0.2">
      <c r="A18" s="8" t="s">
        <v>60</v>
      </c>
      <c r="C18" s="9">
        <v>460000</v>
      </c>
      <c r="E18" s="9">
        <v>459940000000</v>
      </c>
      <c r="G18" s="9">
        <v>413924962500</v>
      </c>
      <c r="I18" s="9">
        <v>46015037500</v>
      </c>
      <c r="K18" s="9">
        <v>460000</v>
      </c>
      <c r="M18" s="9">
        <v>459940000000</v>
      </c>
      <c r="O18" s="9">
        <v>413924962500</v>
      </c>
      <c r="Q18" s="59">
        <v>46015037500</v>
      </c>
      <c r="R18" s="59"/>
    </row>
    <row r="19" spans="1:20" ht="21.75" customHeight="1" x14ac:dyDescent="0.2">
      <c r="A19" s="8" t="s">
        <v>70</v>
      </c>
      <c r="C19" s="9">
        <v>100000</v>
      </c>
      <c r="E19" s="9">
        <v>99953125000</v>
      </c>
      <c r="G19" s="9">
        <v>95429400285</v>
      </c>
      <c r="I19" s="9">
        <v>4523724715</v>
      </c>
      <c r="K19" s="9">
        <v>100000</v>
      </c>
      <c r="M19" s="9">
        <v>99953125000</v>
      </c>
      <c r="O19" s="9">
        <v>95429400285</v>
      </c>
      <c r="Q19" s="59">
        <v>4523724715</v>
      </c>
      <c r="R19" s="59"/>
    </row>
    <row r="20" spans="1:20" ht="21.75" customHeight="1" x14ac:dyDescent="0.2">
      <c r="A20" s="8" t="s">
        <v>117</v>
      </c>
      <c r="C20" s="9">
        <v>0</v>
      </c>
      <c r="E20" s="9">
        <v>0</v>
      </c>
      <c r="G20" s="9">
        <v>0</v>
      </c>
      <c r="I20" s="9">
        <v>0</v>
      </c>
      <c r="K20" s="9">
        <v>24462</v>
      </c>
      <c r="M20" s="9">
        <v>24462000000</v>
      </c>
      <c r="O20" s="9">
        <v>20470151404</v>
      </c>
      <c r="Q20" s="59">
        <v>3991848596</v>
      </c>
      <c r="R20" s="59"/>
    </row>
    <row r="21" spans="1:20" ht="21.75" customHeight="1" x14ac:dyDescent="0.2">
      <c r="A21" s="8" t="s">
        <v>118</v>
      </c>
      <c r="C21" s="9">
        <v>0</v>
      </c>
      <c r="E21" s="9">
        <v>0</v>
      </c>
      <c r="G21" s="9">
        <v>0</v>
      </c>
      <c r="I21" s="9">
        <v>0</v>
      </c>
      <c r="K21" s="9">
        <v>36650</v>
      </c>
      <c r="M21" s="9">
        <v>36650000000</v>
      </c>
      <c r="O21" s="9">
        <v>31038865635</v>
      </c>
      <c r="Q21" s="59">
        <v>5611134365</v>
      </c>
      <c r="R21" s="59"/>
    </row>
    <row r="22" spans="1:20" ht="21.75" customHeight="1" x14ac:dyDescent="0.2">
      <c r="A22" s="8" t="s">
        <v>119</v>
      </c>
      <c r="C22" s="9">
        <v>0</v>
      </c>
      <c r="E22" s="9">
        <v>0</v>
      </c>
      <c r="G22" s="9">
        <v>0</v>
      </c>
      <c r="I22" s="9">
        <v>0</v>
      </c>
      <c r="K22" s="9">
        <v>355000</v>
      </c>
      <c r="M22" s="9">
        <v>329491440557</v>
      </c>
      <c r="O22" s="9">
        <v>297240865326</v>
      </c>
      <c r="Q22" s="59">
        <v>32250575231</v>
      </c>
      <c r="R22" s="59"/>
    </row>
    <row r="23" spans="1:20" ht="21.75" customHeight="1" x14ac:dyDescent="0.2">
      <c r="A23" s="11" t="s">
        <v>120</v>
      </c>
      <c r="C23" s="13">
        <v>0</v>
      </c>
      <c r="E23" s="13">
        <v>0</v>
      </c>
      <c r="G23" s="13">
        <v>0</v>
      </c>
      <c r="I23" s="13">
        <v>0</v>
      </c>
      <c r="K23" s="13">
        <v>100000</v>
      </c>
      <c r="M23" s="13">
        <v>91254266500</v>
      </c>
      <c r="O23" s="13">
        <v>98015562500</v>
      </c>
      <c r="Q23" s="70">
        <v>-6761296000</v>
      </c>
      <c r="R23" s="70"/>
    </row>
    <row r="24" spans="1:20" ht="21.75" customHeight="1" x14ac:dyDescent="0.2">
      <c r="A24" s="15" t="s">
        <v>40</v>
      </c>
      <c r="C24" s="16">
        <v>1497000</v>
      </c>
      <c r="E24" s="16">
        <v>950193149372</v>
      </c>
      <c r="G24" s="16">
        <v>873382597003</v>
      </c>
      <c r="I24" s="16">
        <v>76810552369</v>
      </c>
      <c r="K24" s="16">
        <v>23309529</v>
      </c>
      <c r="M24" s="16">
        <v>1494159525392</v>
      </c>
      <c r="O24" s="16">
        <v>1380780483883</v>
      </c>
      <c r="Q24" s="63">
        <v>113379041509</v>
      </c>
      <c r="R24" s="63"/>
    </row>
    <row r="27" spans="1:20" x14ac:dyDescent="0.2">
      <c r="Q27" s="50"/>
      <c r="T27" s="24"/>
    </row>
    <row r="28" spans="1:20" x14ac:dyDescent="0.2">
      <c r="Q28" s="50"/>
      <c r="T28" s="24"/>
    </row>
    <row r="29" spans="1:20" x14ac:dyDescent="0.2">
      <c r="Q29" s="50"/>
      <c r="T29" s="24"/>
    </row>
  </sheetData>
  <mergeCells count="25">
    <mergeCell ref="Q23:R23"/>
    <mergeCell ref="Q24:R24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33"/>
  <sheetViews>
    <sheetView rightToLeft="1" view="pageBreakPreview" zoomScale="110" zoomScaleNormal="100" zoomScaleSheetLayoutView="110" workbookViewId="0">
      <selection activeCell="A4" sqref="A4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2.1406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2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2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53" t="s">
        <v>149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 x14ac:dyDescent="0.2">
      <c r="A6" s="54" t="s">
        <v>81</v>
      </c>
      <c r="C6" s="54" t="s">
        <v>97</v>
      </c>
      <c r="D6" s="54"/>
      <c r="E6" s="54"/>
      <c r="F6" s="54"/>
      <c r="G6" s="54"/>
      <c r="H6" s="54"/>
      <c r="I6" s="54"/>
      <c r="K6" s="54" t="s">
        <v>98</v>
      </c>
      <c r="L6" s="54"/>
      <c r="M6" s="54"/>
      <c r="N6" s="54"/>
      <c r="O6" s="54"/>
      <c r="P6" s="54"/>
      <c r="Q6" s="54"/>
      <c r="R6" s="54"/>
    </row>
    <row r="7" spans="1:18" ht="41.25" customHeight="1" x14ac:dyDescent="0.2">
      <c r="A7" s="54"/>
      <c r="C7" s="21" t="s">
        <v>13</v>
      </c>
      <c r="D7" s="3"/>
      <c r="E7" s="21" t="s">
        <v>15</v>
      </c>
      <c r="F7" s="3"/>
      <c r="G7" s="21" t="s">
        <v>147</v>
      </c>
      <c r="H7" s="3"/>
      <c r="I7" s="21" t="s">
        <v>150</v>
      </c>
      <c r="K7" s="21" t="s">
        <v>13</v>
      </c>
      <c r="L7" s="3"/>
      <c r="M7" s="21" t="s">
        <v>15</v>
      </c>
      <c r="N7" s="3"/>
      <c r="O7" s="21" t="s">
        <v>147</v>
      </c>
      <c r="P7" s="3"/>
      <c r="Q7" s="74" t="s">
        <v>150</v>
      </c>
      <c r="R7" s="74"/>
    </row>
    <row r="8" spans="1:18" ht="21.75" customHeight="1" x14ac:dyDescent="0.2">
      <c r="A8" s="5" t="s">
        <v>26</v>
      </c>
      <c r="C8" s="6">
        <v>10000</v>
      </c>
      <c r="E8" s="6">
        <v>12701056</v>
      </c>
      <c r="G8" s="6">
        <v>12701056</v>
      </c>
      <c r="I8" s="6">
        <v>0</v>
      </c>
      <c r="K8" s="6">
        <v>10000</v>
      </c>
      <c r="M8" s="6">
        <v>12701056</v>
      </c>
      <c r="O8" s="6">
        <v>12723840</v>
      </c>
      <c r="Q8" s="57">
        <v>-22784</v>
      </c>
      <c r="R8" s="57"/>
    </row>
    <row r="9" spans="1:18" ht="21.75" customHeight="1" x14ac:dyDescent="0.2">
      <c r="A9" s="8" t="s">
        <v>22</v>
      </c>
      <c r="C9" s="9">
        <v>10000</v>
      </c>
      <c r="E9" s="9">
        <v>4286606</v>
      </c>
      <c r="G9" s="9">
        <v>4286606</v>
      </c>
      <c r="I9" s="9">
        <v>0</v>
      </c>
      <c r="K9" s="9">
        <v>10000</v>
      </c>
      <c r="M9" s="9">
        <v>4286606</v>
      </c>
      <c r="O9" s="9">
        <v>4294296</v>
      </c>
      <c r="Q9" s="59">
        <v>-7689</v>
      </c>
      <c r="R9" s="59"/>
    </row>
    <row r="10" spans="1:18" ht="21.75" customHeight="1" x14ac:dyDescent="0.2">
      <c r="A10" s="8" t="s">
        <v>29</v>
      </c>
      <c r="C10" s="9">
        <v>10000</v>
      </c>
      <c r="E10" s="9">
        <v>21919244</v>
      </c>
      <c r="G10" s="9">
        <v>21919244</v>
      </c>
      <c r="I10" s="9">
        <v>0</v>
      </c>
      <c r="K10" s="9">
        <v>10000</v>
      </c>
      <c r="M10" s="9">
        <v>21919244</v>
      </c>
      <c r="O10" s="9">
        <v>21958564</v>
      </c>
      <c r="Q10" s="59">
        <v>-39319</v>
      </c>
      <c r="R10" s="59"/>
    </row>
    <row r="11" spans="1:18" ht="21.75" customHeight="1" x14ac:dyDescent="0.2">
      <c r="A11" s="8" t="s">
        <v>36</v>
      </c>
      <c r="C11" s="9">
        <v>10000</v>
      </c>
      <c r="E11" s="9">
        <v>4296529</v>
      </c>
      <c r="G11" s="9">
        <v>4296529</v>
      </c>
      <c r="I11" s="9">
        <v>0</v>
      </c>
      <c r="K11" s="9">
        <v>10000</v>
      </c>
      <c r="M11" s="9">
        <v>4296529</v>
      </c>
      <c r="O11" s="9">
        <v>4304236</v>
      </c>
      <c r="Q11" s="59">
        <v>-7706</v>
      </c>
      <c r="R11" s="59"/>
    </row>
    <row r="12" spans="1:18" ht="21.75" customHeight="1" x14ac:dyDescent="0.2">
      <c r="A12" s="8" t="s">
        <v>20</v>
      </c>
      <c r="C12" s="9">
        <v>10000</v>
      </c>
      <c r="E12" s="9">
        <v>9625019</v>
      </c>
      <c r="G12" s="9">
        <v>9625019</v>
      </c>
      <c r="I12" s="9">
        <v>0</v>
      </c>
      <c r="K12" s="9">
        <v>10000</v>
      </c>
      <c r="M12" s="9">
        <v>9625019</v>
      </c>
      <c r="O12" s="9">
        <v>9642285</v>
      </c>
      <c r="Q12" s="59">
        <v>-17266</v>
      </c>
      <c r="R12" s="59"/>
    </row>
    <row r="13" spans="1:18" ht="21.75" customHeight="1" x14ac:dyDescent="0.2">
      <c r="A13" s="8" t="s">
        <v>30</v>
      </c>
      <c r="C13" s="9">
        <v>10000</v>
      </c>
      <c r="E13" s="9">
        <v>13584176</v>
      </c>
      <c r="G13" s="9">
        <v>13584176</v>
      </c>
      <c r="I13" s="9">
        <v>0</v>
      </c>
      <c r="K13" s="9">
        <v>10000</v>
      </c>
      <c r="M13" s="9">
        <v>13584176</v>
      </c>
      <c r="O13" s="9">
        <v>13608544</v>
      </c>
      <c r="Q13" s="59">
        <v>-24367</v>
      </c>
      <c r="R13" s="59"/>
    </row>
    <row r="14" spans="1:18" ht="21.75" customHeight="1" x14ac:dyDescent="0.2">
      <c r="A14" s="8" t="s">
        <v>32</v>
      </c>
      <c r="C14" s="9">
        <v>10000</v>
      </c>
      <c r="E14" s="9">
        <v>14080311</v>
      </c>
      <c r="G14" s="9">
        <v>14080311</v>
      </c>
      <c r="I14" s="9">
        <v>0</v>
      </c>
      <c r="K14" s="9">
        <v>10000</v>
      </c>
      <c r="M14" s="9">
        <v>14080311</v>
      </c>
      <c r="O14" s="9">
        <v>14105569</v>
      </c>
      <c r="Q14" s="59">
        <v>-25257</v>
      </c>
      <c r="R14" s="59"/>
    </row>
    <row r="15" spans="1:18" ht="21.75" customHeight="1" x14ac:dyDescent="0.2">
      <c r="A15" s="8" t="s">
        <v>21</v>
      </c>
      <c r="C15" s="9">
        <v>10000</v>
      </c>
      <c r="E15" s="9">
        <v>4276683</v>
      </c>
      <c r="G15" s="9">
        <v>4276683</v>
      </c>
      <c r="I15" s="9">
        <v>0</v>
      </c>
      <c r="K15" s="9">
        <v>10000</v>
      </c>
      <c r="M15" s="9">
        <v>4276683</v>
      </c>
      <c r="O15" s="9">
        <v>4284355</v>
      </c>
      <c r="Q15" s="59">
        <v>-7671</v>
      </c>
      <c r="R15" s="59"/>
    </row>
    <row r="16" spans="1:18" ht="21.75" customHeight="1" x14ac:dyDescent="0.2">
      <c r="A16" s="8" t="s">
        <v>23</v>
      </c>
      <c r="C16" s="9">
        <v>10000</v>
      </c>
      <c r="E16" s="9">
        <v>11212651</v>
      </c>
      <c r="G16" s="9">
        <v>11212651</v>
      </c>
      <c r="I16" s="9">
        <v>0</v>
      </c>
      <c r="K16" s="9">
        <v>10000</v>
      </c>
      <c r="M16" s="9">
        <v>11212651</v>
      </c>
      <c r="O16" s="9">
        <v>11232765</v>
      </c>
      <c r="Q16" s="59">
        <v>-20114</v>
      </c>
      <c r="R16" s="59"/>
    </row>
    <row r="17" spans="1:20" ht="21.75" customHeight="1" x14ac:dyDescent="0.2">
      <c r="A17" s="8" t="s">
        <v>28</v>
      </c>
      <c r="C17" s="9">
        <v>10000</v>
      </c>
      <c r="E17" s="9">
        <v>12304148</v>
      </c>
      <c r="G17" s="9">
        <v>12304148</v>
      </c>
      <c r="I17" s="9">
        <v>0</v>
      </c>
      <c r="K17" s="9">
        <v>10000</v>
      </c>
      <c r="M17" s="9">
        <v>12304148</v>
      </c>
      <c r="O17" s="9">
        <v>12326220</v>
      </c>
      <c r="Q17" s="59">
        <v>-22072</v>
      </c>
      <c r="R17" s="59"/>
    </row>
    <row r="18" spans="1:20" ht="21.75" customHeight="1" x14ac:dyDescent="0.2">
      <c r="A18" s="8" t="s">
        <v>31</v>
      </c>
      <c r="C18" s="9">
        <v>10000</v>
      </c>
      <c r="E18" s="9">
        <v>6281069</v>
      </c>
      <c r="G18" s="9">
        <v>6281069</v>
      </c>
      <c r="I18" s="9">
        <v>0</v>
      </c>
      <c r="K18" s="9">
        <v>10000</v>
      </c>
      <c r="M18" s="9">
        <v>6281069</v>
      </c>
      <c r="O18" s="9">
        <v>6292336</v>
      </c>
      <c r="Q18" s="59">
        <v>-11266</v>
      </c>
      <c r="R18" s="59"/>
    </row>
    <row r="19" spans="1:20" ht="21.75" customHeight="1" x14ac:dyDescent="0.2">
      <c r="A19" s="8" t="s">
        <v>38</v>
      </c>
      <c r="C19" s="9">
        <v>10000</v>
      </c>
      <c r="E19" s="9">
        <v>4276683</v>
      </c>
      <c r="G19" s="9">
        <v>4276683</v>
      </c>
      <c r="I19" s="9">
        <v>0</v>
      </c>
      <c r="K19" s="9">
        <v>10000</v>
      </c>
      <c r="M19" s="9">
        <v>4276683</v>
      </c>
      <c r="O19" s="9">
        <v>4284355</v>
      </c>
      <c r="Q19" s="59">
        <v>-7671</v>
      </c>
      <c r="R19" s="59"/>
    </row>
    <row r="20" spans="1:20" ht="21.75" customHeight="1" x14ac:dyDescent="0.2">
      <c r="A20" s="8" t="s">
        <v>39</v>
      </c>
      <c r="C20" s="9">
        <v>10000</v>
      </c>
      <c r="E20" s="9">
        <v>12641519</v>
      </c>
      <c r="G20" s="9">
        <v>12641519</v>
      </c>
      <c r="I20" s="9">
        <v>0</v>
      </c>
      <c r="K20" s="9">
        <v>10000</v>
      </c>
      <c r="M20" s="9">
        <v>12641519</v>
      </c>
      <c r="O20" s="9">
        <v>12664197</v>
      </c>
      <c r="Q20" s="59">
        <v>-22677</v>
      </c>
      <c r="R20" s="59"/>
    </row>
    <row r="21" spans="1:20" ht="21.75" customHeight="1" x14ac:dyDescent="0.2">
      <c r="A21" s="8" t="s">
        <v>35</v>
      </c>
      <c r="C21" s="9">
        <v>10000</v>
      </c>
      <c r="E21" s="9">
        <v>13217036</v>
      </c>
      <c r="G21" s="9">
        <v>13217036</v>
      </c>
      <c r="I21" s="9">
        <v>0</v>
      </c>
      <c r="K21" s="9">
        <v>10000</v>
      </c>
      <c r="M21" s="9">
        <v>13217036</v>
      </c>
      <c r="O21" s="9">
        <v>13240746</v>
      </c>
      <c r="Q21" s="59">
        <v>-23709</v>
      </c>
      <c r="R21" s="59"/>
    </row>
    <row r="22" spans="1:20" ht="21.75" customHeight="1" x14ac:dyDescent="0.2">
      <c r="A22" s="8" t="s">
        <v>24</v>
      </c>
      <c r="C22" s="9">
        <v>10000</v>
      </c>
      <c r="E22" s="9">
        <v>4256838</v>
      </c>
      <c r="G22" s="9">
        <v>4256838</v>
      </c>
      <c r="I22" s="9">
        <v>0</v>
      </c>
      <c r="K22" s="9">
        <v>10000</v>
      </c>
      <c r="M22" s="9">
        <v>4256838</v>
      </c>
      <c r="O22" s="9">
        <v>4264474</v>
      </c>
      <c r="Q22" s="59">
        <v>-7635</v>
      </c>
      <c r="R22" s="59"/>
    </row>
    <row r="23" spans="1:20" ht="21.75" customHeight="1" x14ac:dyDescent="0.2">
      <c r="A23" s="8" t="s">
        <v>25</v>
      </c>
      <c r="C23" s="9">
        <v>10000</v>
      </c>
      <c r="E23" s="9">
        <v>4256838</v>
      </c>
      <c r="G23" s="9">
        <v>4256838</v>
      </c>
      <c r="I23" s="9">
        <v>0</v>
      </c>
      <c r="K23" s="9">
        <v>10000</v>
      </c>
      <c r="M23" s="9">
        <v>4256838</v>
      </c>
      <c r="O23" s="9">
        <v>4264474</v>
      </c>
      <c r="Q23" s="59">
        <v>-7635</v>
      </c>
      <c r="R23" s="59"/>
    </row>
    <row r="24" spans="1:20" ht="21.75" customHeight="1" x14ac:dyDescent="0.2">
      <c r="A24" s="8" t="s">
        <v>33</v>
      </c>
      <c r="C24" s="9">
        <v>10000</v>
      </c>
      <c r="E24" s="9">
        <v>6122305</v>
      </c>
      <c r="G24" s="9">
        <v>6122305</v>
      </c>
      <c r="I24" s="9">
        <v>0</v>
      </c>
      <c r="K24" s="9">
        <v>10000</v>
      </c>
      <c r="M24" s="9">
        <v>6122305</v>
      </c>
      <c r="O24" s="9">
        <v>6133288</v>
      </c>
      <c r="Q24" s="59">
        <v>-10982</v>
      </c>
      <c r="R24" s="59"/>
    </row>
    <row r="25" spans="1:20" ht="21.75" customHeight="1" x14ac:dyDescent="0.2">
      <c r="A25" s="8" t="s">
        <v>34</v>
      </c>
      <c r="C25" s="9">
        <v>10000</v>
      </c>
      <c r="E25" s="9">
        <v>10220381</v>
      </c>
      <c r="G25" s="9">
        <v>10220381</v>
      </c>
      <c r="I25" s="9">
        <v>0</v>
      </c>
      <c r="K25" s="9">
        <v>10000</v>
      </c>
      <c r="M25" s="9">
        <v>10220381</v>
      </c>
      <c r="O25" s="9">
        <v>10238715</v>
      </c>
      <c r="Q25" s="59">
        <v>-18334</v>
      </c>
      <c r="R25" s="59"/>
    </row>
    <row r="26" spans="1:20" ht="21.75" customHeight="1" x14ac:dyDescent="0.2">
      <c r="A26" s="8" t="s">
        <v>27</v>
      </c>
      <c r="C26" s="9">
        <v>10000</v>
      </c>
      <c r="E26" s="9">
        <v>7233648</v>
      </c>
      <c r="G26" s="9">
        <v>7233648</v>
      </c>
      <c r="I26" s="9">
        <v>0</v>
      </c>
      <c r="K26" s="9">
        <v>10000</v>
      </c>
      <c r="M26" s="9">
        <v>7233648</v>
      </c>
      <c r="O26" s="9">
        <v>7246624</v>
      </c>
      <c r="Q26" s="59">
        <v>-12975</v>
      </c>
      <c r="R26" s="59"/>
    </row>
    <row r="27" spans="1:20" ht="21.75" customHeight="1" x14ac:dyDescent="0.2">
      <c r="A27" s="8" t="s">
        <v>37</v>
      </c>
      <c r="C27" s="9">
        <v>10000</v>
      </c>
      <c r="E27" s="9">
        <v>5090345</v>
      </c>
      <c r="G27" s="9">
        <v>5090345</v>
      </c>
      <c r="I27" s="9">
        <v>0</v>
      </c>
      <c r="K27" s="9">
        <v>10000</v>
      </c>
      <c r="M27" s="9">
        <v>5090345</v>
      </c>
      <c r="O27" s="9">
        <v>5099476</v>
      </c>
      <c r="Q27" s="59">
        <v>-9130</v>
      </c>
      <c r="R27" s="59"/>
    </row>
    <row r="28" spans="1:20" ht="21.75" customHeight="1" x14ac:dyDescent="0.2">
      <c r="A28" s="11" t="s">
        <v>19</v>
      </c>
      <c r="C28" s="13">
        <v>10000</v>
      </c>
      <c r="E28" s="13">
        <v>7193957</v>
      </c>
      <c r="G28" s="13">
        <v>7193957</v>
      </c>
      <c r="I28" s="13">
        <v>0</v>
      </c>
      <c r="K28" s="13">
        <v>10000</v>
      </c>
      <c r="M28" s="13">
        <v>7193957</v>
      </c>
      <c r="O28" s="13">
        <v>7206862</v>
      </c>
      <c r="Q28" s="70">
        <v>-12904</v>
      </c>
      <c r="R28" s="70"/>
    </row>
    <row r="29" spans="1:20" ht="21.75" customHeight="1" x14ac:dyDescent="0.2">
      <c r="A29" s="15" t="s">
        <v>40</v>
      </c>
      <c r="C29" s="16">
        <v>210000</v>
      </c>
      <c r="E29" s="16">
        <v>189077042</v>
      </c>
      <c r="G29" s="16">
        <v>189077042</v>
      </c>
      <c r="I29" s="16">
        <v>0</v>
      </c>
      <c r="K29" s="16">
        <v>210000</v>
      </c>
      <c r="M29" s="16">
        <v>189077042</v>
      </c>
      <c r="O29" s="16">
        <v>189416221</v>
      </c>
      <c r="Q29" s="75">
        <v>-339163</v>
      </c>
      <c r="R29" s="75"/>
    </row>
    <row r="32" spans="1:20" x14ac:dyDescent="0.2">
      <c r="Q32" s="50"/>
      <c r="T32" s="24"/>
    </row>
    <row r="33" spans="17:20" x14ac:dyDescent="0.2">
      <c r="Q33" s="50"/>
      <c r="T33" s="24"/>
    </row>
  </sheetData>
  <mergeCells count="30">
    <mergeCell ref="Q28:R28"/>
    <mergeCell ref="Q29:R29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5"/>
  <sheetViews>
    <sheetView rightToLeft="1" view="pageBreakPreview" zoomScaleNormal="100" zoomScaleSheetLayoutView="100" workbookViewId="0">
      <selection activeCell="AD1" sqref="AD1:AD104857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3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30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3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30" ht="14.45" customHeight="1" x14ac:dyDescent="0.2">
      <c r="A4" s="1" t="s">
        <v>3</v>
      </c>
      <c r="B4" s="53" t="s">
        <v>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30" ht="14.45" customHeight="1" x14ac:dyDescent="0.2">
      <c r="A5" s="53" t="s">
        <v>5</v>
      </c>
      <c r="B5" s="53"/>
      <c r="C5" s="53" t="s">
        <v>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30" ht="14.45" customHeight="1" x14ac:dyDescent="0.2">
      <c r="F6" s="54" t="s">
        <v>7</v>
      </c>
      <c r="G6" s="54"/>
      <c r="H6" s="54"/>
      <c r="I6" s="54"/>
      <c r="J6" s="54"/>
      <c r="L6" s="54" t="s">
        <v>8</v>
      </c>
      <c r="M6" s="54"/>
      <c r="N6" s="54"/>
      <c r="O6" s="54"/>
      <c r="P6" s="54"/>
      <c r="Q6" s="54"/>
      <c r="R6" s="54"/>
      <c r="T6" s="54" t="s">
        <v>9</v>
      </c>
      <c r="U6" s="54"/>
      <c r="V6" s="54"/>
      <c r="W6" s="54"/>
      <c r="X6" s="54"/>
      <c r="Y6" s="54"/>
      <c r="Z6" s="54"/>
      <c r="AA6" s="54"/>
      <c r="AB6" s="54"/>
    </row>
    <row r="7" spans="1:30" ht="14.45" customHeight="1" x14ac:dyDescent="0.2">
      <c r="F7" s="3"/>
      <c r="G7" s="3"/>
      <c r="H7" s="3"/>
      <c r="I7" s="3"/>
      <c r="J7" s="3"/>
      <c r="L7" s="55" t="s">
        <v>10</v>
      </c>
      <c r="M7" s="55"/>
      <c r="N7" s="55"/>
      <c r="O7" s="3"/>
      <c r="P7" s="55" t="s">
        <v>11</v>
      </c>
      <c r="Q7" s="55"/>
      <c r="R7" s="55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54" t="s">
        <v>12</v>
      </c>
      <c r="B8" s="54"/>
      <c r="C8" s="54"/>
      <c r="E8" s="54" t="s">
        <v>13</v>
      </c>
      <c r="F8" s="5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56" t="s">
        <v>19</v>
      </c>
      <c r="B9" s="56"/>
      <c r="C9" s="56"/>
      <c r="E9" s="57">
        <v>10000</v>
      </c>
      <c r="F9" s="57"/>
      <c r="H9" s="6">
        <v>10109372</v>
      </c>
      <c r="J9" s="6">
        <v>7193957.5</v>
      </c>
      <c r="L9" s="6">
        <v>0</v>
      </c>
      <c r="N9" s="6">
        <v>0</v>
      </c>
      <c r="P9" s="6">
        <v>0</v>
      </c>
      <c r="R9" s="6">
        <v>0</v>
      </c>
      <c r="T9" s="6">
        <v>10000</v>
      </c>
      <c r="V9" s="6">
        <v>725</v>
      </c>
      <c r="X9" s="6">
        <v>10109372</v>
      </c>
      <c r="Z9" s="6">
        <v>7193957.5</v>
      </c>
      <c r="AB9" s="7">
        <v>0</v>
      </c>
      <c r="AD9" s="24"/>
    </row>
    <row r="10" spans="1:30" ht="21.75" customHeight="1" x14ac:dyDescent="0.2">
      <c r="A10" s="58" t="s">
        <v>20</v>
      </c>
      <c r="B10" s="58"/>
      <c r="C10" s="58"/>
      <c r="E10" s="59">
        <v>10000</v>
      </c>
      <c r="F10" s="59"/>
      <c r="H10" s="9">
        <v>9608908</v>
      </c>
      <c r="J10" s="9">
        <v>9625019</v>
      </c>
      <c r="L10" s="9">
        <v>0</v>
      </c>
      <c r="N10" s="9">
        <v>0</v>
      </c>
      <c r="P10" s="9">
        <v>0</v>
      </c>
      <c r="R10" s="9">
        <v>0</v>
      </c>
      <c r="T10" s="9">
        <v>10000</v>
      </c>
      <c r="V10" s="9">
        <v>970</v>
      </c>
      <c r="X10" s="9">
        <v>9608908</v>
      </c>
      <c r="Z10" s="9">
        <v>9625019</v>
      </c>
      <c r="AB10" s="10">
        <v>0</v>
      </c>
      <c r="AD10" s="24"/>
    </row>
    <row r="11" spans="1:30" ht="21.75" customHeight="1" x14ac:dyDescent="0.2">
      <c r="A11" s="58" t="s">
        <v>21</v>
      </c>
      <c r="B11" s="58"/>
      <c r="C11" s="58"/>
      <c r="E11" s="59">
        <v>10000</v>
      </c>
      <c r="F11" s="59"/>
      <c r="H11" s="9">
        <v>10109372</v>
      </c>
      <c r="J11" s="9">
        <v>4276683.7</v>
      </c>
      <c r="L11" s="9">
        <v>0</v>
      </c>
      <c r="N11" s="9">
        <v>0</v>
      </c>
      <c r="P11" s="9">
        <v>0</v>
      </c>
      <c r="R11" s="9">
        <v>0</v>
      </c>
      <c r="T11" s="9">
        <v>10000</v>
      </c>
      <c r="V11" s="9">
        <v>431</v>
      </c>
      <c r="X11" s="9">
        <v>10109372</v>
      </c>
      <c r="Z11" s="9">
        <v>4276683.7</v>
      </c>
      <c r="AB11" s="10">
        <v>0</v>
      </c>
      <c r="AD11" s="24"/>
    </row>
    <row r="12" spans="1:30" ht="21.75" customHeight="1" x14ac:dyDescent="0.2">
      <c r="A12" s="58" t="s">
        <v>22</v>
      </c>
      <c r="B12" s="58"/>
      <c r="C12" s="58"/>
      <c r="E12" s="59">
        <v>10000</v>
      </c>
      <c r="F12" s="59"/>
      <c r="H12" s="9">
        <v>12411506</v>
      </c>
      <c r="J12" s="9">
        <v>4286606.4000000004</v>
      </c>
      <c r="L12" s="9">
        <v>0</v>
      </c>
      <c r="N12" s="9">
        <v>0</v>
      </c>
      <c r="P12" s="9">
        <v>0</v>
      </c>
      <c r="R12" s="9">
        <v>0</v>
      </c>
      <c r="T12" s="9">
        <v>10000</v>
      </c>
      <c r="V12" s="9">
        <v>432</v>
      </c>
      <c r="X12" s="9">
        <v>12411506</v>
      </c>
      <c r="Z12" s="9">
        <v>4286606.4000000004</v>
      </c>
      <c r="AB12" s="10">
        <v>0</v>
      </c>
      <c r="AD12" s="24"/>
    </row>
    <row r="13" spans="1:30" ht="21.75" customHeight="1" x14ac:dyDescent="0.2">
      <c r="A13" s="58" t="s">
        <v>23</v>
      </c>
      <c r="B13" s="58"/>
      <c r="C13" s="58"/>
      <c r="E13" s="59">
        <v>10000</v>
      </c>
      <c r="F13" s="59"/>
      <c r="H13" s="9">
        <v>11110300</v>
      </c>
      <c r="J13" s="9">
        <v>11212651</v>
      </c>
      <c r="L13" s="9">
        <v>0</v>
      </c>
      <c r="N13" s="9">
        <v>0</v>
      </c>
      <c r="P13" s="9">
        <v>0</v>
      </c>
      <c r="R13" s="9">
        <v>0</v>
      </c>
      <c r="T13" s="9">
        <v>10000</v>
      </c>
      <c r="V13" s="9">
        <v>1130</v>
      </c>
      <c r="X13" s="9">
        <v>11110300</v>
      </c>
      <c r="Z13" s="9">
        <v>11212651</v>
      </c>
      <c r="AB13" s="10">
        <v>0</v>
      </c>
      <c r="AD13" s="24"/>
    </row>
    <row r="14" spans="1:30" ht="21.75" customHeight="1" x14ac:dyDescent="0.2">
      <c r="A14" s="58" t="s">
        <v>24</v>
      </c>
      <c r="B14" s="58"/>
      <c r="C14" s="58"/>
      <c r="E14" s="59">
        <v>10000</v>
      </c>
      <c r="F14" s="59"/>
      <c r="H14" s="9">
        <v>9608908</v>
      </c>
      <c r="J14" s="9">
        <v>4256838.3</v>
      </c>
      <c r="L14" s="9">
        <v>0</v>
      </c>
      <c r="N14" s="9">
        <v>0</v>
      </c>
      <c r="P14" s="9">
        <v>0</v>
      </c>
      <c r="R14" s="9">
        <v>0</v>
      </c>
      <c r="T14" s="9">
        <v>10000</v>
      </c>
      <c r="V14" s="9">
        <v>429</v>
      </c>
      <c r="X14" s="9">
        <v>9608908</v>
      </c>
      <c r="Z14" s="9">
        <v>4256838.3</v>
      </c>
      <c r="AB14" s="10">
        <v>0</v>
      </c>
      <c r="AD14" s="24"/>
    </row>
    <row r="15" spans="1:30" ht="21.75" customHeight="1" x14ac:dyDescent="0.2">
      <c r="A15" s="58" t="s">
        <v>25</v>
      </c>
      <c r="B15" s="58"/>
      <c r="C15" s="58"/>
      <c r="E15" s="59">
        <v>10000</v>
      </c>
      <c r="F15" s="59"/>
      <c r="H15" s="9">
        <v>7607052</v>
      </c>
      <c r="J15" s="9">
        <v>4256838.3</v>
      </c>
      <c r="L15" s="9">
        <v>0</v>
      </c>
      <c r="N15" s="9">
        <v>0</v>
      </c>
      <c r="P15" s="9">
        <v>0</v>
      </c>
      <c r="R15" s="9">
        <v>0</v>
      </c>
      <c r="T15" s="9">
        <v>10000</v>
      </c>
      <c r="V15" s="9">
        <v>429</v>
      </c>
      <c r="X15" s="9">
        <v>7607052</v>
      </c>
      <c r="Z15" s="9">
        <v>4256838.3</v>
      </c>
      <c r="AB15" s="10">
        <v>0</v>
      </c>
      <c r="AD15" s="24"/>
    </row>
    <row r="16" spans="1:30" ht="21.75" customHeight="1" x14ac:dyDescent="0.2">
      <c r="A16" s="58" t="s">
        <v>26</v>
      </c>
      <c r="B16" s="58"/>
      <c r="C16" s="58"/>
      <c r="E16" s="59">
        <v>10000</v>
      </c>
      <c r="F16" s="59"/>
      <c r="H16" s="9">
        <v>12611692</v>
      </c>
      <c r="J16" s="9">
        <v>12701056</v>
      </c>
      <c r="L16" s="9">
        <v>0</v>
      </c>
      <c r="N16" s="9">
        <v>0</v>
      </c>
      <c r="P16" s="9">
        <v>0</v>
      </c>
      <c r="R16" s="9">
        <v>0</v>
      </c>
      <c r="T16" s="9">
        <v>10000</v>
      </c>
      <c r="V16" s="9">
        <v>1280</v>
      </c>
      <c r="X16" s="9">
        <v>12611692</v>
      </c>
      <c r="Z16" s="9">
        <v>12701056</v>
      </c>
      <c r="AB16" s="10">
        <v>0</v>
      </c>
      <c r="AD16" s="24"/>
    </row>
    <row r="17" spans="1:30" ht="21.75" customHeight="1" x14ac:dyDescent="0.2">
      <c r="A17" s="58" t="s">
        <v>27</v>
      </c>
      <c r="B17" s="58"/>
      <c r="C17" s="58"/>
      <c r="E17" s="59">
        <v>10000</v>
      </c>
      <c r="F17" s="59"/>
      <c r="H17" s="9">
        <v>10509744</v>
      </c>
      <c r="J17" s="9">
        <v>7233648.2999999998</v>
      </c>
      <c r="L17" s="9">
        <v>0</v>
      </c>
      <c r="N17" s="9">
        <v>0</v>
      </c>
      <c r="P17" s="9">
        <v>0</v>
      </c>
      <c r="R17" s="9">
        <v>0</v>
      </c>
      <c r="T17" s="9">
        <v>10000</v>
      </c>
      <c r="V17" s="9">
        <v>729</v>
      </c>
      <c r="X17" s="9">
        <v>10509744</v>
      </c>
      <c r="Z17" s="9">
        <v>7233648.2999999998</v>
      </c>
      <c r="AB17" s="10">
        <v>0</v>
      </c>
      <c r="AD17" s="24"/>
    </row>
    <row r="18" spans="1:30" ht="21.75" customHeight="1" x14ac:dyDescent="0.2">
      <c r="A18" s="58" t="s">
        <v>28</v>
      </c>
      <c r="B18" s="58"/>
      <c r="C18" s="58"/>
      <c r="E18" s="59">
        <v>10000</v>
      </c>
      <c r="F18" s="59"/>
      <c r="H18" s="9">
        <v>12211317</v>
      </c>
      <c r="J18" s="9">
        <v>12304148</v>
      </c>
      <c r="L18" s="9">
        <v>0</v>
      </c>
      <c r="N18" s="9">
        <v>0</v>
      </c>
      <c r="P18" s="9">
        <v>0</v>
      </c>
      <c r="R18" s="9">
        <v>0</v>
      </c>
      <c r="T18" s="9">
        <v>10000</v>
      </c>
      <c r="V18" s="9">
        <v>1240</v>
      </c>
      <c r="X18" s="9">
        <v>12211317</v>
      </c>
      <c r="Z18" s="9">
        <v>12304148</v>
      </c>
      <c r="AB18" s="10">
        <v>0</v>
      </c>
      <c r="AD18" s="24"/>
    </row>
    <row r="19" spans="1:30" ht="21.75" customHeight="1" x14ac:dyDescent="0.2">
      <c r="A19" s="58" t="s">
        <v>29</v>
      </c>
      <c r="B19" s="58"/>
      <c r="C19" s="58"/>
      <c r="E19" s="59">
        <v>10000</v>
      </c>
      <c r="F19" s="59"/>
      <c r="H19" s="9">
        <v>21820230</v>
      </c>
      <c r="J19" s="9">
        <v>21919244.300000001</v>
      </c>
      <c r="L19" s="9">
        <v>0</v>
      </c>
      <c r="N19" s="9">
        <v>0</v>
      </c>
      <c r="P19" s="9">
        <v>0</v>
      </c>
      <c r="R19" s="9">
        <v>0</v>
      </c>
      <c r="T19" s="9">
        <v>10000</v>
      </c>
      <c r="V19" s="9">
        <v>2209</v>
      </c>
      <c r="X19" s="9">
        <v>21820230</v>
      </c>
      <c r="Z19" s="9">
        <v>21919244.300000001</v>
      </c>
      <c r="AB19" s="10">
        <v>0</v>
      </c>
      <c r="AD19" s="24"/>
    </row>
    <row r="20" spans="1:30" ht="21.75" customHeight="1" x14ac:dyDescent="0.2">
      <c r="A20" s="58" t="s">
        <v>30</v>
      </c>
      <c r="B20" s="58"/>
      <c r="C20" s="58"/>
      <c r="E20" s="59">
        <v>10000</v>
      </c>
      <c r="F20" s="59"/>
      <c r="H20" s="9">
        <v>13512528</v>
      </c>
      <c r="J20" s="9">
        <v>13584176.300000001</v>
      </c>
      <c r="L20" s="9">
        <v>0</v>
      </c>
      <c r="N20" s="9">
        <v>0</v>
      </c>
      <c r="P20" s="9">
        <v>0</v>
      </c>
      <c r="R20" s="9">
        <v>0</v>
      </c>
      <c r="T20" s="9">
        <v>10000</v>
      </c>
      <c r="V20" s="9">
        <v>1369</v>
      </c>
      <c r="X20" s="9">
        <v>13512528</v>
      </c>
      <c r="Z20" s="9">
        <v>13584176.300000001</v>
      </c>
      <c r="AB20" s="10">
        <v>0</v>
      </c>
      <c r="AD20" s="24"/>
    </row>
    <row r="21" spans="1:30" ht="21.75" customHeight="1" x14ac:dyDescent="0.2">
      <c r="A21" s="58" t="s">
        <v>31</v>
      </c>
      <c r="B21" s="58"/>
      <c r="C21" s="58"/>
      <c r="E21" s="59">
        <v>10000</v>
      </c>
      <c r="F21" s="59"/>
      <c r="H21" s="9">
        <v>9608908</v>
      </c>
      <c r="J21" s="9">
        <v>6281069.0999999996</v>
      </c>
      <c r="L21" s="9">
        <v>0</v>
      </c>
      <c r="N21" s="9">
        <v>0</v>
      </c>
      <c r="P21" s="9">
        <v>0</v>
      </c>
      <c r="R21" s="9">
        <v>0</v>
      </c>
      <c r="T21" s="9">
        <v>10000</v>
      </c>
      <c r="V21" s="9">
        <v>633</v>
      </c>
      <c r="X21" s="9">
        <v>9608908</v>
      </c>
      <c r="Z21" s="9">
        <v>6281069.0999999996</v>
      </c>
      <c r="AB21" s="10">
        <v>0</v>
      </c>
      <c r="AD21" s="24"/>
    </row>
    <row r="22" spans="1:30" ht="21.75" customHeight="1" x14ac:dyDescent="0.2">
      <c r="A22" s="58" t="s">
        <v>32</v>
      </c>
      <c r="B22" s="58"/>
      <c r="C22" s="58"/>
      <c r="E22" s="59">
        <v>10000</v>
      </c>
      <c r="F22" s="59"/>
      <c r="H22" s="9">
        <v>14012992</v>
      </c>
      <c r="J22" s="9">
        <v>14080311.300000001</v>
      </c>
      <c r="L22" s="9">
        <v>0</v>
      </c>
      <c r="N22" s="9">
        <v>0</v>
      </c>
      <c r="P22" s="9">
        <v>0</v>
      </c>
      <c r="R22" s="9">
        <v>0</v>
      </c>
      <c r="T22" s="9">
        <v>10000</v>
      </c>
      <c r="V22" s="9">
        <v>1419</v>
      </c>
      <c r="X22" s="9">
        <v>14012992</v>
      </c>
      <c r="Z22" s="9">
        <v>14080311.300000001</v>
      </c>
      <c r="AB22" s="10">
        <v>0</v>
      </c>
      <c r="AD22" s="24"/>
    </row>
    <row r="23" spans="1:30" ht="21.75" customHeight="1" x14ac:dyDescent="0.2">
      <c r="A23" s="58" t="s">
        <v>33</v>
      </c>
      <c r="B23" s="58"/>
      <c r="C23" s="58"/>
      <c r="E23" s="59">
        <v>10000</v>
      </c>
      <c r="F23" s="59"/>
      <c r="H23" s="9">
        <v>7506960</v>
      </c>
      <c r="J23" s="9">
        <v>6122305.9000000004</v>
      </c>
      <c r="L23" s="9">
        <v>0</v>
      </c>
      <c r="N23" s="9">
        <v>0</v>
      </c>
      <c r="P23" s="9">
        <v>0</v>
      </c>
      <c r="R23" s="9">
        <v>0</v>
      </c>
      <c r="T23" s="9">
        <v>10000</v>
      </c>
      <c r="V23" s="9">
        <v>617</v>
      </c>
      <c r="X23" s="9">
        <v>7506960</v>
      </c>
      <c r="Z23" s="9">
        <v>6122305.9000000004</v>
      </c>
      <c r="AB23" s="10">
        <v>0</v>
      </c>
      <c r="AD23" s="24"/>
    </row>
    <row r="24" spans="1:30" ht="21.75" customHeight="1" x14ac:dyDescent="0.2">
      <c r="A24" s="58" t="s">
        <v>34</v>
      </c>
      <c r="B24" s="58"/>
      <c r="C24" s="58"/>
      <c r="E24" s="59">
        <v>10000</v>
      </c>
      <c r="F24" s="59"/>
      <c r="H24" s="9">
        <v>10109372</v>
      </c>
      <c r="J24" s="9">
        <v>10220381</v>
      </c>
      <c r="L24" s="9">
        <v>0</v>
      </c>
      <c r="N24" s="9">
        <v>0</v>
      </c>
      <c r="P24" s="9">
        <v>0</v>
      </c>
      <c r="R24" s="9">
        <v>0</v>
      </c>
      <c r="T24" s="9">
        <v>10000</v>
      </c>
      <c r="V24" s="9">
        <v>1030</v>
      </c>
      <c r="X24" s="9">
        <v>10109372</v>
      </c>
      <c r="Z24" s="9">
        <v>10220381</v>
      </c>
      <c r="AB24" s="10">
        <v>0</v>
      </c>
      <c r="AD24" s="24"/>
    </row>
    <row r="25" spans="1:30" ht="21.75" customHeight="1" x14ac:dyDescent="0.2">
      <c r="A25" s="58" t="s">
        <v>35</v>
      </c>
      <c r="B25" s="58"/>
      <c r="C25" s="58"/>
      <c r="E25" s="59">
        <v>10000</v>
      </c>
      <c r="F25" s="59"/>
      <c r="H25" s="9">
        <v>13912898</v>
      </c>
      <c r="J25" s="9">
        <v>13217036.4</v>
      </c>
      <c r="L25" s="9">
        <v>0</v>
      </c>
      <c r="N25" s="9">
        <v>0</v>
      </c>
      <c r="P25" s="9">
        <v>0</v>
      </c>
      <c r="R25" s="9">
        <v>0</v>
      </c>
      <c r="T25" s="9">
        <v>10000</v>
      </c>
      <c r="V25" s="9">
        <v>1332</v>
      </c>
      <c r="X25" s="9">
        <v>13912898</v>
      </c>
      <c r="Z25" s="9">
        <v>13217036.4</v>
      </c>
      <c r="AB25" s="10">
        <v>0</v>
      </c>
      <c r="AD25" s="24"/>
    </row>
    <row r="26" spans="1:30" ht="21.75" customHeight="1" x14ac:dyDescent="0.2">
      <c r="A26" s="58" t="s">
        <v>36</v>
      </c>
      <c r="B26" s="58"/>
      <c r="C26" s="58"/>
      <c r="E26" s="59">
        <v>10000</v>
      </c>
      <c r="F26" s="59"/>
      <c r="H26" s="9">
        <v>7607052</v>
      </c>
      <c r="J26" s="9">
        <v>4296529.0999999996</v>
      </c>
      <c r="L26" s="9">
        <v>0</v>
      </c>
      <c r="N26" s="9">
        <v>0</v>
      </c>
      <c r="P26" s="9">
        <v>0</v>
      </c>
      <c r="R26" s="9">
        <v>0</v>
      </c>
      <c r="T26" s="9">
        <v>10000</v>
      </c>
      <c r="V26" s="9">
        <v>433</v>
      </c>
      <c r="X26" s="9">
        <v>7607052</v>
      </c>
      <c r="Z26" s="9">
        <v>4296529.0999999996</v>
      </c>
      <c r="AB26" s="10">
        <v>0</v>
      </c>
      <c r="AD26" s="24"/>
    </row>
    <row r="27" spans="1:30" ht="21.75" customHeight="1" x14ac:dyDescent="0.2">
      <c r="A27" s="58" t="s">
        <v>37</v>
      </c>
      <c r="B27" s="58"/>
      <c r="C27" s="58"/>
      <c r="E27" s="59">
        <v>10000</v>
      </c>
      <c r="F27" s="59"/>
      <c r="H27" s="9">
        <v>8808166</v>
      </c>
      <c r="J27" s="9">
        <v>5090345.0999999996</v>
      </c>
      <c r="L27" s="9">
        <v>0</v>
      </c>
      <c r="N27" s="9">
        <v>0</v>
      </c>
      <c r="P27" s="9">
        <v>0</v>
      </c>
      <c r="R27" s="9">
        <v>0</v>
      </c>
      <c r="T27" s="9">
        <v>10000</v>
      </c>
      <c r="V27" s="9">
        <v>513</v>
      </c>
      <c r="X27" s="9">
        <v>8808166</v>
      </c>
      <c r="Z27" s="9">
        <v>5090345.0999999996</v>
      </c>
      <c r="AB27" s="10">
        <v>0</v>
      </c>
      <c r="AD27" s="24"/>
    </row>
    <row r="28" spans="1:30" ht="21.75" customHeight="1" x14ac:dyDescent="0.2">
      <c r="A28" s="58" t="s">
        <v>38</v>
      </c>
      <c r="B28" s="58"/>
      <c r="C28" s="58"/>
      <c r="E28" s="59">
        <v>10000</v>
      </c>
      <c r="F28" s="59"/>
      <c r="H28" s="9">
        <v>7206680</v>
      </c>
      <c r="J28" s="9">
        <v>4276683.7</v>
      </c>
      <c r="L28" s="9">
        <v>0</v>
      </c>
      <c r="N28" s="9">
        <v>0</v>
      </c>
      <c r="P28" s="9">
        <v>0</v>
      </c>
      <c r="R28" s="9">
        <v>0</v>
      </c>
      <c r="T28" s="9">
        <v>10000</v>
      </c>
      <c r="V28" s="9">
        <v>431</v>
      </c>
      <c r="X28" s="9">
        <v>7206680</v>
      </c>
      <c r="Z28" s="9">
        <v>4276683.7</v>
      </c>
      <c r="AB28" s="10">
        <v>0</v>
      </c>
      <c r="AD28" s="24"/>
    </row>
    <row r="29" spans="1:30" ht="21.75" customHeight="1" x14ac:dyDescent="0.2">
      <c r="A29" s="60" t="s">
        <v>39</v>
      </c>
      <c r="B29" s="60"/>
      <c r="C29" s="60"/>
      <c r="D29" s="12"/>
      <c r="E29" s="59">
        <v>10000</v>
      </c>
      <c r="F29" s="61"/>
      <c r="H29" s="13">
        <v>12611692</v>
      </c>
      <c r="J29" s="13">
        <v>12641519.800000001</v>
      </c>
      <c r="L29" s="22">
        <v>0</v>
      </c>
      <c r="N29" s="13">
        <v>0</v>
      </c>
      <c r="P29" s="22">
        <v>0</v>
      </c>
      <c r="R29" s="13">
        <v>0</v>
      </c>
      <c r="T29" s="22">
        <v>10000</v>
      </c>
      <c r="V29" s="13">
        <v>1274</v>
      </c>
      <c r="X29" s="13">
        <v>12611692</v>
      </c>
      <c r="Z29" s="13">
        <v>12641519.800000001</v>
      </c>
      <c r="AB29" s="14">
        <v>0</v>
      </c>
      <c r="AD29" s="24"/>
    </row>
    <row r="30" spans="1:30" ht="21.75" customHeight="1" x14ac:dyDescent="0.2">
      <c r="A30" s="62" t="s">
        <v>40</v>
      </c>
      <c r="B30" s="62"/>
      <c r="C30" s="62"/>
      <c r="D30" s="62"/>
      <c r="F30" s="22"/>
      <c r="H30" s="16">
        <v>232615649</v>
      </c>
      <c r="J30" s="16">
        <v>189077048.5</v>
      </c>
      <c r="L30" s="22"/>
      <c r="N30" s="16">
        <v>0</v>
      </c>
      <c r="P30" s="22"/>
      <c r="R30" s="16">
        <v>0</v>
      </c>
      <c r="T30" s="22"/>
      <c r="V30" s="16"/>
      <c r="X30" s="16">
        <v>232615649</v>
      </c>
      <c r="Z30" s="23">
        <v>189077048.5</v>
      </c>
      <c r="AB30" s="17">
        <v>0</v>
      </c>
      <c r="AD30" s="24"/>
    </row>
    <row r="31" spans="1:30" x14ac:dyDescent="0.2">
      <c r="AD31" s="24"/>
    </row>
    <row r="32" spans="1:30" x14ac:dyDescent="0.2">
      <c r="AD32" s="24"/>
    </row>
    <row r="33" spans="30:30" x14ac:dyDescent="0.2">
      <c r="AD33" s="24"/>
    </row>
    <row r="34" spans="30:30" x14ac:dyDescent="0.2">
      <c r="AD34" s="24"/>
    </row>
    <row r="35" spans="30:30" x14ac:dyDescent="0.2">
      <c r="AD35" s="24"/>
    </row>
    <row r="36" spans="30:30" x14ac:dyDescent="0.2">
      <c r="AD36" s="24"/>
    </row>
    <row r="37" spans="30:30" x14ac:dyDescent="0.2">
      <c r="AD37" s="24"/>
    </row>
    <row r="38" spans="30:30" x14ac:dyDescent="0.2">
      <c r="AD38" s="24"/>
    </row>
    <row r="39" spans="30:30" x14ac:dyDescent="0.2">
      <c r="AD39" s="24"/>
    </row>
    <row r="40" spans="30:30" x14ac:dyDescent="0.2">
      <c r="AD40" s="24"/>
    </row>
    <row r="41" spans="30:30" x14ac:dyDescent="0.2">
      <c r="AD41" s="24"/>
    </row>
    <row r="42" spans="30:30" x14ac:dyDescent="0.2">
      <c r="AD42" s="24"/>
    </row>
    <row r="43" spans="30:30" x14ac:dyDescent="0.2">
      <c r="AD43" s="24"/>
    </row>
    <row r="44" spans="30:30" x14ac:dyDescent="0.2">
      <c r="AD44" s="24"/>
    </row>
    <row r="45" spans="30:30" x14ac:dyDescent="0.2">
      <c r="AD45" s="24"/>
    </row>
    <row r="46" spans="30:30" x14ac:dyDescent="0.2">
      <c r="AD46" s="24"/>
    </row>
    <row r="47" spans="30:30" x14ac:dyDescent="0.2">
      <c r="AD47" s="24"/>
    </row>
    <row r="48" spans="30:30" x14ac:dyDescent="0.2">
      <c r="AD48" s="24"/>
    </row>
    <row r="49" spans="30:30" x14ac:dyDescent="0.2">
      <c r="AD49" s="24"/>
    </row>
    <row r="50" spans="30:30" x14ac:dyDescent="0.2">
      <c r="AD50" s="24"/>
    </row>
    <row r="51" spans="30:30" x14ac:dyDescent="0.2">
      <c r="AD51" s="24"/>
    </row>
    <row r="52" spans="30:30" x14ac:dyDescent="0.2">
      <c r="AD52" s="24"/>
    </row>
    <row r="53" spans="30:30" x14ac:dyDescent="0.2">
      <c r="AD53" s="24"/>
    </row>
    <row r="54" spans="30:30" x14ac:dyDescent="0.2">
      <c r="AD54" s="24"/>
    </row>
    <row r="55" spans="30:30" x14ac:dyDescent="0.2">
      <c r="AD55" s="24"/>
    </row>
  </sheetData>
  <mergeCells count="56">
    <mergeCell ref="A29:C29"/>
    <mergeCell ref="E29:F29"/>
    <mergeCell ref="A30:D30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view="pageBreakPreview" zoomScale="110" zoomScaleNormal="100" zoomScaleSheetLayoutView="110" workbookViewId="0">
      <selection activeCell="Q16" sqref="Q16"/>
    </sheetView>
  </sheetViews>
  <sheetFormatPr defaultRowHeight="12.75" x14ac:dyDescent="0.2"/>
  <cols>
    <col min="1" max="1" width="6.140625" bestFit="1" customWidth="1"/>
    <col min="2" max="2" width="18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9.140625" bestFit="1" customWidth="1"/>
    <col min="16" max="16" width="1.28515625" customWidth="1"/>
    <col min="17" max="17" width="1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ht="14.45" customHeight="1" x14ac:dyDescent="0.2"/>
    <row r="5" spans="1:27" ht="14.45" customHeight="1" x14ac:dyDescent="0.2">
      <c r="A5" s="1" t="s">
        <v>43</v>
      </c>
      <c r="B5" s="53" t="s">
        <v>44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14.45" customHeight="1" x14ac:dyDescent="0.2">
      <c r="E6" s="54" t="s">
        <v>7</v>
      </c>
      <c r="F6" s="54"/>
      <c r="G6" s="54"/>
      <c r="H6" s="54"/>
      <c r="I6" s="54"/>
      <c r="K6" s="54" t="s">
        <v>8</v>
      </c>
      <c r="L6" s="54"/>
      <c r="M6" s="54"/>
      <c r="N6" s="54"/>
      <c r="O6" s="54"/>
      <c r="P6" s="54"/>
      <c r="Q6" s="54"/>
      <c r="S6" s="54" t="s">
        <v>9</v>
      </c>
      <c r="T6" s="54"/>
      <c r="U6" s="54"/>
      <c r="V6" s="54"/>
      <c r="W6" s="54"/>
      <c r="X6" s="54"/>
      <c r="Y6" s="54"/>
      <c r="Z6" s="54"/>
      <c r="AA6" s="54"/>
    </row>
    <row r="7" spans="1:27" ht="14.45" customHeight="1" x14ac:dyDescent="0.2">
      <c r="E7" s="3"/>
      <c r="F7" s="3"/>
      <c r="G7" s="3"/>
      <c r="H7" s="3"/>
      <c r="I7" s="3"/>
      <c r="K7" s="55" t="s">
        <v>45</v>
      </c>
      <c r="L7" s="55"/>
      <c r="M7" s="55"/>
      <c r="N7" s="3"/>
      <c r="O7" s="55" t="s">
        <v>46</v>
      </c>
      <c r="P7" s="55"/>
      <c r="Q7" s="55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4" t="s">
        <v>47</v>
      </c>
      <c r="B8" s="54"/>
      <c r="D8" s="54" t="s">
        <v>48</v>
      </c>
      <c r="E8" s="5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49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64" t="s">
        <v>50</v>
      </c>
      <c r="B9" s="64"/>
      <c r="D9" s="65">
        <v>577000</v>
      </c>
      <c r="E9" s="65"/>
      <c r="G9" s="18">
        <v>15020002370</v>
      </c>
      <c r="I9" s="18">
        <v>29728827546</v>
      </c>
      <c r="K9" s="18">
        <v>0</v>
      </c>
      <c r="M9" s="18">
        <v>0</v>
      </c>
      <c r="O9" s="18">
        <v>-577000</v>
      </c>
      <c r="Q9" s="18">
        <v>30480024372</v>
      </c>
      <c r="S9" s="18">
        <v>0</v>
      </c>
      <c r="U9" s="18">
        <v>0</v>
      </c>
      <c r="W9" s="18">
        <v>0</v>
      </c>
      <c r="Y9" s="18">
        <v>0</v>
      </c>
      <c r="AA9" s="19">
        <v>0</v>
      </c>
    </row>
    <row r="10" spans="1:27" ht="21.75" customHeight="1" x14ac:dyDescent="0.2">
      <c r="A10" s="62" t="s">
        <v>40</v>
      </c>
      <c r="B10" s="62"/>
      <c r="D10" s="63">
        <v>577000</v>
      </c>
      <c r="E10" s="63"/>
      <c r="G10" s="16">
        <v>15020002370</v>
      </c>
      <c r="I10" s="16">
        <v>29728827546</v>
      </c>
      <c r="K10" s="16">
        <v>0</v>
      </c>
      <c r="M10" s="16">
        <v>0</v>
      </c>
      <c r="O10" s="16">
        <v>-577000</v>
      </c>
      <c r="Q10" s="16">
        <v>30480024372</v>
      </c>
      <c r="S10" s="16">
        <v>0</v>
      </c>
      <c r="U10" s="16"/>
      <c r="W10" s="16">
        <v>0</v>
      </c>
      <c r="Y10" s="16">
        <v>0</v>
      </c>
      <c r="AA10" s="17">
        <v>0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27"/>
  <sheetViews>
    <sheetView rightToLeft="1" view="pageBreakPreview" zoomScale="90" zoomScaleNormal="100" zoomScaleSheetLayoutView="90" workbookViewId="0">
      <selection activeCell="AN8" sqref="AN8:AN13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.140625" bestFit="1" customWidth="1"/>
    <col min="19" max="19" width="1.28515625" customWidth="1"/>
    <col min="20" max="20" width="16.1406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6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4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40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</row>
    <row r="3" spans="1:4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40" ht="14.45" customHeight="1" x14ac:dyDescent="0.2"/>
    <row r="5" spans="1:40" ht="14.45" customHeight="1" x14ac:dyDescent="0.2">
      <c r="A5" s="1" t="s">
        <v>51</v>
      </c>
      <c r="B5" s="53" t="s">
        <v>52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pans="1:40" ht="14.45" customHeight="1" x14ac:dyDescent="0.2">
      <c r="A6" s="54" t="s">
        <v>53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 t="s">
        <v>7</v>
      </c>
      <c r="Q6" s="54"/>
      <c r="R6" s="54"/>
      <c r="S6" s="54"/>
      <c r="T6" s="54"/>
      <c r="V6" s="54" t="s">
        <v>8</v>
      </c>
      <c r="W6" s="54"/>
      <c r="X6" s="54"/>
      <c r="Y6" s="54"/>
      <c r="Z6" s="54"/>
      <c r="AA6" s="54"/>
      <c r="AB6" s="54"/>
      <c r="AD6" s="54" t="s">
        <v>9</v>
      </c>
      <c r="AE6" s="54"/>
      <c r="AF6" s="54"/>
      <c r="AG6" s="54"/>
      <c r="AH6" s="54"/>
      <c r="AI6" s="54"/>
      <c r="AJ6" s="54"/>
      <c r="AK6" s="54"/>
      <c r="AL6" s="54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5" t="s">
        <v>10</v>
      </c>
      <c r="W7" s="55"/>
      <c r="X7" s="55"/>
      <c r="Y7" s="3"/>
      <c r="Z7" s="55" t="s">
        <v>11</v>
      </c>
      <c r="AA7" s="55"/>
      <c r="AB7" s="55"/>
      <c r="AD7" s="3"/>
      <c r="AE7" s="3"/>
      <c r="AF7" s="3"/>
      <c r="AG7" s="3"/>
      <c r="AH7" s="3"/>
      <c r="AI7" s="3"/>
      <c r="AJ7" s="3"/>
      <c r="AK7" s="3"/>
      <c r="AL7" s="3"/>
    </row>
    <row r="8" spans="1:40" ht="14.45" customHeight="1" x14ac:dyDescent="0.2">
      <c r="A8" s="54" t="s">
        <v>54</v>
      </c>
      <c r="B8" s="54"/>
      <c r="D8" s="2" t="s">
        <v>55</v>
      </c>
      <c r="F8" s="2" t="s">
        <v>56</v>
      </c>
      <c r="H8" s="2" t="s">
        <v>57</v>
      </c>
      <c r="J8" s="2" t="s">
        <v>58</v>
      </c>
      <c r="L8" s="2" t="s">
        <v>59</v>
      </c>
      <c r="N8" s="2" t="s">
        <v>42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0" ht="21.75" customHeight="1" x14ac:dyDescent="0.2">
      <c r="A9" s="56" t="s">
        <v>60</v>
      </c>
      <c r="B9" s="56"/>
      <c r="D9" s="5" t="s">
        <v>61</v>
      </c>
      <c r="F9" s="5" t="s">
        <v>61</v>
      </c>
      <c r="H9" s="5" t="s">
        <v>62</v>
      </c>
      <c r="J9" s="5" t="s">
        <v>63</v>
      </c>
      <c r="L9" s="7">
        <v>19</v>
      </c>
      <c r="N9" s="7">
        <v>19</v>
      </c>
      <c r="P9" s="6">
        <v>460000</v>
      </c>
      <c r="R9" s="6">
        <v>460066875000</v>
      </c>
      <c r="T9" s="6">
        <v>459749875000</v>
      </c>
      <c r="V9" s="6">
        <v>0</v>
      </c>
      <c r="X9" s="6">
        <v>0</v>
      </c>
      <c r="Z9" s="6">
        <v>460000</v>
      </c>
      <c r="AB9" s="6">
        <v>459940000000</v>
      </c>
      <c r="AD9" s="6">
        <v>0</v>
      </c>
      <c r="AF9" s="6">
        <v>0</v>
      </c>
      <c r="AH9" s="6">
        <v>0</v>
      </c>
      <c r="AJ9" s="6">
        <v>0</v>
      </c>
      <c r="AL9" s="7">
        <v>0</v>
      </c>
      <c r="AN9" s="24"/>
    </row>
    <row r="10" spans="1:40" ht="21.75" customHeight="1" x14ac:dyDescent="0.2">
      <c r="A10" s="58" t="s">
        <v>64</v>
      </c>
      <c r="B10" s="58"/>
      <c r="D10" s="8" t="s">
        <v>61</v>
      </c>
      <c r="F10" s="8" t="s">
        <v>61</v>
      </c>
      <c r="H10" s="8" t="s">
        <v>65</v>
      </c>
      <c r="J10" s="8" t="s">
        <v>66</v>
      </c>
      <c r="L10" s="10">
        <v>19</v>
      </c>
      <c r="N10" s="10">
        <v>19</v>
      </c>
      <c r="P10" s="9">
        <v>175000</v>
      </c>
      <c r="R10" s="9">
        <v>175029218750</v>
      </c>
      <c r="T10" s="9">
        <v>174904843750</v>
      </c>
      <c r="V10" s="9">
        <v>0</v>
      </c>
      <c r="X10" s="9">
        <v>0</v>
      </c>
      <c r="Z10" s="9">
        <v>175000</v>
      </c>
      <c r="AB10" s="9">
        <v>174912343750</v>
      </c>
      <c r="AD10" s="9">
        <v>0</v>
      </c>
      <c r="AF10" s="9">
        <v>0</v>
      </c>
      <c r="AH10" s="9">
        <v>0</v>
      </c>
      <c r="AJ10" s="9">
        <v>0</v>
      </c>
      <c r="AL10" s="10">
        <v>0</v>
      </c>
      <c r="AN10" s="24"/>
    </row>
    <row r="11" spans="1:40" ht="21.75" customHeight="1" x14ac:dyDescent="0.2">
      <c r="A11" s="58" t="s">
        <v>67</v>
      </c>
      <c r="B11" s="58"/>
      <c r="D11" s="8" t="s">
        <v>61</v>
      </c>
      <c r="F11" s="8" t="s">
        <v>61</v>
      </c>
      <c r="H11" s="8" t="s">
        <v>68</v>
      </c>
      <c r="J11" s="8" t="s">
        <v>69</v>
      </c>
      <c r="L11" s="10">
        <v>19</v>
      </c>
      <c r="N11" s="10">
        <v>19</v>
      </c>
      <c r="P11" s="9">
        <v>185000</v>
      </c>
      <c r="R11" s="9">
        <v>185031031250</v>
      </c>
      <c r="T11" s="9">
        <v>184899406250</v>
      </c>
      <c r="V11" s="9">
        <v>0</v>
      </c>
      <c r="X11" s="9">
        <v>0</v>
      </c>
      <c r="Z11" s="9">
        <v>185000</v>
      </c>
      <c r="AB11" s="9">
        <v>184907656250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  <c r="AN11" s="24"/>
    </row>
    <row r="12" spans="1:40" ht="21.75" customHeight="1" x14ac:dyDescent="0.2">
      <c r="A12" s="60" t="s">
        <v>70</v>
      </c>
      <c r="B12" s="60"/>
      <c r="D12" s="25" t="s">
        <v>61</v>
      </c>
      <c r="F12" s="25" t="s">
        <v>61</v>
      </c>
      <c r="H12" s="25" t="s">
        <v>71</v>
      </c>
      <c r="J12" s="25" t="s">
        <v>72</v>
      </c>
      <c r="L12" s="26">
        <v>18</v>
      </c>
      <c r="N12" s="26">
        <v>18</v>
      </c>
      <c r="P12" s="22">
        <v>100000</v>
      </c>
      <c r="R12" s="13">
        <v>100015625000</v>
      </c>
      <c r="T12" s="13">
        <v>99945625000</v>
      </c>
      <c r="V12" s="22">
        <v>0</v>
      </c>
      <c r="X12" s="13">
        <v>0</v>
      </c>
      <c r="Z12" s="13">
        <v>100000</v>
      </c>
      <c r="AB12" s="13">
        <v>99953125000</v>
      </c>
      <c r="AD12" s="13">
        <v>0</v>
      </c>
      <c r="AF12" s="13">
        <v>0</v>
      </c>
      <c r="AH12" s="13">
        <v>0</v>
      </c>
      <c r="AJ12" s="13">
        <v>0</v>
      </c>
      <c r="AL12" s="14">
        <v>0</v>
      </c>
      <c r="AN12" s="24"/>
    </row>
    <row r="13" spans="1:40" ht="21.75" customHeight="1" x14ac:dyDescent="0.2">
      <c r="A13" s="62" t="s">
        <v>40</v>
      </c>
      <c r="B13" s="62"/>
      <c r="D13" s="22"/>
      <c r="E13" s="27"/>
      <c r="F13" s="22"/>
      <c r="G13" s="27"/>
      <c r="H13" s="22"/>
      <c r="I13" s="27"/>
      <c r="J13" s="22"/>
      <c r="K13" s="27"/>
      <c r="L13" s="22"/>
      <c r="M13" s="27"/>
      <c r="N13" s="22"/>
      <c r="P13" s="22"/>
      <c r="R13" s="16">
        <v>920142750000</v>
      </c>
      <c r="T13" s="16">
        <v>919499750000</v>
      </c>
      <c r="V13" s="22">
        <v>0</v>
      </c>
      <c r="X13" s="16">
        <v>0</v>
      </c>
      <c r="Z13" s="16">
        <v>920000</v>
      </c>
      <c r="AB13" s="23">
        <v>919713125000</v>
      </c>
      <c r="AD13" s="16">
        <v>0</v>
      </c>
      <c r="AF13" s="16"/>
      <c r="AH13" s="16">
        <v>0</v>
      </c>
      <c r="AJ13" s="16">
        <v>0</v>
      </c>
      <c r="AL13" s="17">
        <v>0</v>
      </c>
      <c r="AN13" s="24"/>
    </row>
    <row r="14" spans="1:40" x14ac:dyDescent="0.2">
      <c r="AN14" s="24"/>
    </row>
    <row r="15" spans="1:40" x14ac:dyDescent="0.2">
      <c r="AN15" s="24"/>
    </row>
    <row r="16" spans="1:40" x14ac:dyDescent="0.2">
      <c r="AN16" s="24"/>
    </row>
    <row r="17" spans="40:40" x14ac:dyDescent="0.2">
      <c r="AN17" s="24"/>
    </row>
    <row r="18" spans="40:40" x14ac:dyDescent="0.2">
      <c r="AN18" s="24"/>
    </row>
    <row r="19" spans="40:40" x14ac:dyDescent="0.2">
      <c r="AN19" s="24"/>
    </row>
    <row r="20" spans="40:40" x14ac:dyDescent="0.2">
      <c r="AN20" s="24"/>
    </row>
    <row r="21" spans="40:40" x14ac:dyDescent="0.2">
      <c r="AN21" s="24"/>
    </row>
    <row r="22" spans="40:40" x14ac:dyDescent="0.2">
      <c r="AN22" s="24"/>
    </row>
    <row r="23" spans="40:40" x14ac:dyDescent="0.2">
      <c r="AN23" s="24"/>
    </row>
    <row r="24" spans="40:40" x14ac:dyDescent="0.2">
      <c r="AN24" s="24"/>
    </row>
    <row r="25" spans="40:40" x14ac:dyDescent="0.2">
      <c r="AN25" s="24"/>
    </row>
    <row r="26" spans="40:40" x14ac:dyDescent="0.2">
      <c r="AN26" s="24"/>
    </row>
    <row r="27" spans="40:40" x14ac:dyDescent="0.2">
      <c r="AN27" s="24"/>
    </row>
  </sheetData>
  <mergeCells count="16">
    <mergeCell ref="A11:B11"/>
    <mergeCell ref="A12:B12"/>
    <mergeCell ref="A13:B13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0782-A022-44F5-81E8-70017D60E94B}">
  <sheetPr>
    <pageSetUpPr fitToPage="1"/>
  </sheetPr>
  <dimension ref="A1:L19"/>
  <sheetViews>
    <sheetView rightToLeft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5.140625" style="28" customWidth="1"/>
    <col min="2" max="2" width="35" style="28" customWidth="1"/>
    <col min="3" max="3" width="1.28515625" style="28" customWidth="1"/>
    <col min="4" max="4" width="17.5703125" style="28" bestFit="1" customWidth="1"/>
    <col min="5" max="5" width="1.28515625" style="28" customWidth="1"/>
    <col min="6" max="6" width="17.7109375" style="28" bestFit="1" customWidth="1"/>
    <col min="7" max="7" width="1.28515625" style="28" customWidth="1"/>
    <col min="8" max="8" width="17.7109375" style="28" bestFit="1" customWidth="1"/>
    <col min="9" max="9" width="1.28515625" style="28" customWidth="1"/>
    <col min="10" max="10" width="17.7109375" style="28" bestFit="1" customWidth="1"/>
    <col min="11" max="11" width="1.28515625" style="28" customWidth="1"/>
    <col min="12" max="12" width="18.42578125" style="28" bestFit="1" customWidth="1"/>
    <col min="13" max="13" width="0.28515625" style="28" customWidth="1"/>
    <col min="14" max="16384" width="9.140625" style="28"/>
  </cols>
  <sheetData>
    <row r="1" spans="1:12" ht="29.1" customHeight="1" x14ac:dyDescent="0.2">
      <c r="A1" s="67" t="s">
        <v>151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4.45" customHeight="1" x14ac:dyDescent="0.2"/>
    <row r="5" spans="1:12" ht="14.45" customHeight="1" x14ac:dyDescent="0.2">
      <c r="A5" s="29">
        <f>-3-1</f>
        <v>-4</v>
      </c>
      <c r="B5" s="68" t="s">
        <v>73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14.45" customHeight="1" x14ac:dyDescent="0.2">
      <c r="D6" s="30" t="s">
        <v>7</v>
      </c>
      <c r="F6" s="69" t="s">
        <v>8</v>
      </c>
      <c r="G6" s="69"/>
      <c r="H6" s="69"/>
      <c r="J6" s="30" t="s">
        <v>9</v>
      </c>
    </row>
    <row r="7" spans="1:12" ht="14.45" customHeight="1" x14ac:dyDescent="0.2">
      <c r="D7" s="31"/>
      <c r="F7" s="31"/>
      <c r="G7" s="31"/>
      <c r="H7" s="31"/>
      <c r="J7" s="31"/>
    </row>
    <row r="8" spans="1:12" ht="14.45" customHeight="1" x14ac:dyDescent="0.2">
      <c r="A8" s="69" t="s">
        <v>74</v>
      </c>
      <c r="B8" s="69"/>
      <c r="D8" s="30" t="s">
        <v>75</v>
      </c>
      <c r="F8" s="30" t="s">
        <v>76</v>
      </c>
      <c r="H8" s="30" t="s">
        <v>77</v>
      </c>
      <c r="J8" s="30" t="s">
        <v>75</v>
      </c>
      <c r="L8" s="30" t="s">
        <v>18</v>
      </c>
    </row>
    <row r="9" spans="1:12" ht="21.75" customHeight="1" x14ac:dyDescent="0.2">
      <c r="A9" s="32" t="s">
        <v>152</v>
      </c>
      <c r="B9" s="39"/>
      <c r="D9" s="32">
        <v>25456069742</v>
      </c>
      <c r="E9" s="32">
        <v>0</v>
      </c>
      <c r="F9" s="32">
        <v>3226329429</v>
      </c>
      <c r="G9" s="32">
        <v>0</v>
      </c>
      <c r="H9" s="32">
        <v>630000</v>
      </c>
      <c r="I9" s="32">
        <v>0</v>
      </c>
      <c r="J9" s="32">
        <v>28681769171</v>
      </c>
      <c r="K9" s="32">
        <v>0</v>
      </c>
      <c r="L9" s="33">
        <v>2.5000000000000001E-2</v>
      </c>
    </row>
    <row r="10" spans="1:12" ht="21.75" customHeight="1" x14ac:dyDescent="0.2">
      <c r="A10" s="34" t="s">
        <v>153</v>
      </c>
      <c r="B10" s="40"/>
      <c r="D10" s="34">
        <v>343197186</v>
      </c>
      <c r="E10" s="34">
        <v>0</v>
      </c>
      <c r="F10" s="34">
        <v>1965970474354</v>
      </c>
      <c r="G10" s="34">
        <v>0</v>
      </c>
      <c r="H10" s="34">
        <v>1018002594600</v>
      </c>
      <c r="I10" s="34">
        <v>0</v>
      </c>
      <c r="J10" s="34">
        <v>948311076940</v>
      </c>
      <c r="K10" s="32">
        <v>0</v>
      </c>
      <c r="L10" s="35">
        <v>0.8276</v>
      </c>
    </row>
    <row r="11" spans="1:12" ht="21.75" customHeight="1" x14ac:dyDescent="0.2">
      <c r="A11" s="32" t="s">
        <v>154</v>
      </c>
      <c r="B11" s="39"/>
      <c r="D11" s="32">
        <v>135324667</v>
      </c>
      <c r="E11" s="32">
        <v>0</v>
      </c>
      <c r="F11" s="32">
        <v>178580828217</v>
      </c>
      <c r="G11" s="32">
        <v>0</v>
      </c>
      <c r="H11" s="32">
        <v>178500754164</v>
      </c>
      <c r="I11" s="32">
        <v>0</v>
      </c>
      <c r="J11" s="32">
        <v>215398720</v>
      </c>
      <c r="K11" s="32">
        <v>0</v>
      </c>
      <c r="L11" s="35">
        <v>2.0000000000000001E-4</v>
      </c>
    </row>
    <row r="12" spans="1:12" ht="21.75" customHeight="1" x14ac:dyDescent="0.2">
      <c r="A12" s="32" t="s">
        <v>155</v>
      </c>
      <c r="B12" s="39"/>
      <c r="D12" s="32">
        <v>3279923</v>
      </c>
      <c r="F12" s="32">
        <v>10890</v>
      </c>
      <c r="H12" s="32">
        <v>630000</v>
      </c>
      <c r="J12" s="32">
        <v>2660813</v>
      </c>
      <c r="L12" s="35">
        <v>0</v>
      </c>
    </row>
    <row r="13" spans="1:12" ht="21.75" customHeight="1" x14ac:dyDescent="0.2">
      <c r="A13" s="32" t="s">
        <v>156</v>
      </c>
      <c r="B13" s="39"/>
      <c r="D13" s="32">
        <v>9803012</v>
      </c>
      <c r="E13" s="32">
        <v>0</v>
      </c>
      <c r="F13" s="32">
        <v>29919</v>
      </c>
      <c r="G13" s="32">
        <v>0</v>
      </c>
      <c r="H13" s="32">
        <v>2595000</v>
      </c>
      <c r="I13" s="32">
        <v>0</v>
      </c>
      <c r="J13" s="32">
        <v>7237931</v>
      </c>
      <c r="K13" s="32">
        <v>0</v>
      </c>
      <c r="L13" s="35">
        <v>0</v>
      </c>
    </row>
    <row r="14" spans="1:12" ht="21.75" customHeight="1" x14ac:dyDescent="0.2">
      <c r="A14" s="32" t="s">
        <v>157</v>
      </c>
      <c r="B14" s="39"/>
      <c r="D14" s="32">
        <v>269134</v>
      </c>
      <c r="F14" s="32">
        <v>227000000000</v>
      </c>
      <c r="H14" s="34">
        <v>113500129000</v>
      </c>
      <c r="J14" s="32">
        <v>113500140134</v>
      </c>
      <c r="L14" s="35">
        <v>9.9099999999999994E-2</v>
      </c>
    </row>
    <row r="15" spans="1:12" ht="21.75" customHeight="1" x14ac:dyDescent="0.2">
      <c r="A15" s="32" t="s">
        <v>158</v>
      </c>
      <c r="B15" s="39"/>
      <c r="D15" s="32">
        <v>1287352734</v>
      </c>
      <c r="E15" s="36"/>
      <c r="F15" s="32">
        <v>1115477691015</v>
      </c>
      <c r="G15" s="36"/>
      <c r="H15" s="32">
        <v>1116067648979</v>
      </c>
      <c r="I15" s="36"/>
      <c r="J15" s="32">
        <v>697394770</v>
      </c>
      <c r="K15" s="36"/>
      <c r="L15" s="35">
        <v>5.9999999999999995E-4</v>
      </c>
    </row>
    <row r="16" spans="1:12" ht="21.75" customHeight="1" x14ac:dyDescent="0.2">
      <c r="A16" s="32" t="s">
        <v>159</v>
      </c>
      <c r="B16" s="39"/>
      <c r="D16" s="32">
        <v>47206435481</v>
      </c>
      <c r="F16" s="32">
        <v>1209888370</v>
      </c>
      <c r="H16" s="32">
        <v>1200265000</v>
      </c>
      <c r="J16" s="32">
        <v>47216058851</v>
      </c>
      <c r="L16" s="35">
        <v>4.1200000000000001E-2</v>
      </c>
    </row>
    <row r="17" spans="1:12" ht="21.75" customHeight="1" x14ac:dyDescent="0.2">
      <c r="A17" s="32" t="s">
        <v>160</v>
      </c>
      <c r="B17" s="32"/>
      <c r="D17" s="32">
        <v>39500500000</v>
      </c>
      <c r="F17" s="32">
        <v>137</v>
      </c>
      <c r="H17" s="32">
        <v>39495350000</v>
      </c>
      <c r="J17" s="32">
        <v>5150137</v>
      </c>
      <c r="L17" s="35">
        <v>0</v>
      </c>
    </row>
    <row r="18" spans="1:12" ht="21.75" customHeight="1" thickBot="1" x14ac:dyDescent="0.25">
      <c r="A18" s="66" t="s">
        <v>40</v>
      </c>
      <c r="B18" s="66"/>
      <c r="D18" s="37">
        <f>SUM(D9:D17)</f>
        <v>113942231879</v>
      </c>
      <c r="F18" s="37">
        <f>SUM(F9:F17)</f>
        <v>3491465252331</v>
      </c>
      <c r="H18" s="37">
        <f>SUM(H9:H17)</f>
        <v>2466770596743</v>
      </c>
      <c r="J18" s="37">
        <f>SUM(J9:J17)</f>
        <v>1138636887467</v>
      </c>
      <c r="L18" s="38">
        <f>SUM(L9:L17)</f>
        <v>0.99370000000000003</v>
      </c>
    </row>
    <row r="19" spans="1:12" ht="13.5" thickTop="1" x14ac:dyDescent="0.2"/>
  </sheetData>
  <mergeCells count="7">
    <mergeCell ref="A18:B18"/>
    <mergeCell ref="A1:L1"/>
    <mergeCell ref="A2:L2"/>
    <mergeCell ref="A3:L3"/>
    <mergeCell ref="B5:L5"/>
    <mergeCell ref="F6:H6"/>
    <mergeCell ref="A8:B8"/>
  </mergeCells>
  <pageMargins left="0.39" right="0.39" top="0.39" bottom="0.39" header="0" footer="0"/>
  <pageSetup scale="9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10" zoomScaleNormal="100" zoomScaleSheetLayoutView="110" workbookViewId="0">
      <selection activeCell="H18" sqref="H1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2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2"/>
    <row r="5" spans="1:10" ht="29.1" customHeight="1" x14ac:dyDescent="0.2">
      <c r="A5" s="1" t="s">
        <v>79</v>
      </c>
      <c r="B5" s="53" t="s">
        <v>80</v>
      </c>
      <c r="C5" s="53"/>
      <c r="D5" s="53"/>
      <c r="E5" s="53"/>
      <c r="F5" s="53"/>
      <c r="G5" s="53"/>
      <c r="H5" s="53"/>
      <c r="I5" s="53"/>
      <c r="J5" s="53"/>
    </row>
    <row r="6" spans="1:10" ht="14.45" customHeight="1" x14ac:dyDescent="0.2"/>
    <row r="7" spans="1:10" ht="14.45" customHeight="1" x14ac:dyDescent="0.2">
      <c r="A7" s="54" t="s">
        <v>81</v>
      </c>
      <c r="B7" s="54"/>
      <c r="D7" s="2" t="s">
        <v>82</v>
      </c>
      <c r="F7" s="2" t="s">
        <v>75</v>
      </c>
      <c r="H7" s="2" t="s">
        <v>83</v>
      </c>
      <c r="J7" s="2" t="s">
        <v>84</v>
      </c>
    </row>
    <row r="8" spans="1:10" ht="21.75" customHeight="1" x14ac:dyDescent="0.2">
      <c r="A8" s="56" t="s">
        <v>85</v>
      </c>
      <c r="B8" s="56"/>
      <c r="D8" s="5" t="s">
        <v>86</v>
      </c>
      <c r="F8" s="6">
        <f>'درآمد سرمایه گذاری در سهام'!U36</f>
        <v>1524899255</v>
      </c>
      <c r="H8" s="76">
        <f>F8/341024157486</f>
        <v>4.4715285457822777E-3</v>
      </c>
      <c r="J8" s="76">
        <f>F8/1145819109852</f>
        <v>1.3308376879811021E-3</v>
      </c>
    </row>
    <row r="9" spans="1:10" ht="21.75" customHeight="1" x14ac:dyDescent="0.2">
      <c r="A9" s="58" t="s">
        <v>87</v>
      </c>
      <c r="B9" s="58"/>
      <c r="D9" s="8" t="s">
        <v>88</v>
      </c>
      <c r="F9" s="9">
        <f>'درآمد سرمایه گذاری در صندوق'!U10</f>
        <v>1430946404</v>
      </c>
      <c r="H9" s="78">
        <f t="shared" ref="H9:J12" si="0">F9/341024157486</f>
        <v>4.1960265060071132E-3</v>
      </c>
      <c r="J9" s="78">
        <f>F9/1145819109852</f>
        <v>1.2488414547256316E-3</v>
      </c>
    </row>
    <row r="10" spans="1:10" ht="21.75" customHeight="1" x14ac:dyDescent="0.2">
      <c r="A10" s="58" t="s">
        <v>89</v>
      </c>
      <c r="B10" s="58"/>
      <c r="D10" s="8" t="s">
        <v>90</v>
      </c>
      <c r="F10" s="9">
        <f>'درآمد سرمایه گذاری در اوراق به'!R17</f>
        <v>281567104968</v>
      </c>
      <c r="H10" s="78">
        <f t="shared" si="0"/>
        <v>0.82565149355895451</v>
      </c>
      <c r="J10" s="78">
        <f t="shared" ref="J10:J12" si="1">F10/1145819109852</f>
        <v>0.24573434196290259</v>
      </c>
    </row>
    <row r="11" spans="1:10" ht="21.75" customHeight="1" x14ac:dyDescent="0.2">
      <c r="A11" s="58" t="s">
        <v>91</v>
      </c>
      <c r="B11" s="58"/>
      <c r="D11" s="8" t="s">
        <v>92</v>
      </c>
      <c r="F11" s="9">
        <f>'درآمد سپرده بانکی '!F17</f>
        <v>55187932316</v>
      </c>
      <c r="H11" s="78">
        <f t="shared" si="0"/>
        <v>0.1618299792098031</v>
      </c>
      <c r="J11" s="78">
        <f t="shared" si="1"/>
        <v>4.8164611535522706E-2</v>
      </c>
    </row>
    <row r="12" spans="1:10" ht="21.75" customHeight="1" x14ac:dyDescent="0.2">
      <c r="A12" s="60" t="s">
        <v>93</v>
      </c>
      <c r="B12" s="60"/>
      <c r="D12" s="11" t="s">
        <v>94</v>
      </c>
      <c r="F12" s="13">
        <f>'سایر درآمدها'!F11</f>
        <v>455658540</v>
      </c>
      <c r="H12" s="79">
        <f t="shared" si="0"/>
        <v>1.3361473960058271E-3</v>
      </c>
      <c r="J12" s="78">
        <f t="shared" si="1"/>
        <v>3.9767057128140866E-4</v>
      </c>
    </row>
    <row r="13" spans="1:10" ht="21.75" customHeight="1" x14ac:dyDescent="0.2">
      <c r="A13" s="62" t="s">
        <v>40</v>
      </c>
      <c r="B13" s="62"/>
      <c r="D13" s="16"/>
      <c r="F13" s="16">
        <f>SUM(F8:F12)</f>
        <v>340166541483</v>
      </c>
      <c r="H13" s="77">
        <f>SUM(H8:H12)</f>
        <v>0.99748517521655289</v>
      </c>
      <c r="J13" s="77">
        <f>SUM(J8:J12)</f>
        <v>0.29687630321241348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6"/>
  <sheetViews>
    <sheetView rightToLeft="1" view="pageBreakPreview" zoomScale="90" zoomScaleNormal="100" zoomScaleSheetLayoutView="90" workbookViewId="0">
      <selection activeCell="U36" sqref="U3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>
      <c r="A4" s="1" t="s">
        <v>95</v>
      </c>
      <c r="B4" s="53" t="s">
        <v>96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4.45" customHeight="1" x14ac:dyDescent="0.2">
      <c r="D5" s="54" t="s">
        <v>97</v>
      </c>
      <c r="E5" s="54"/>
      <c r="F5" s="54"/>
      <c r="G5" s="54"/>
      <c r="H5" s="54"/>
      <c r="I5" s="54"/>
      <c r="J5" s="54"/>
      <c r="K5" s="54"/>
      <c r="L5" s="54"/>
      <c r="N5" s="54" t="s">
        <v>98</v>
      </c>
      <c r="O5" s="54"/>
      <c r="P5" s="54"/>
      <c r="Q5" s="54"/>
      <c r="R5" s="54"/>
      <c r="S5" s="54"/>
      <c r="T5" s="54"/>
      <c r="U5" s="54"/>
      <c r="V5" s="54"/>
      <c r="W5" s="54"/>
    </row>
    <row r="6" spans="1:23" ht="14.45" customHeight="1" x14ac:dyDescent="0.2">
      <c r="D6" s="3"/>
      <c r="E6" s="3"/>
      <c r="F6" s="3"/>
      <c r="G6" s="3"/>
      <c r="H6" s="3"/>
      <c r="I6" s="3"/>
      <c r="J6" s="55" t="s">
        <v>40</v>
      </c>
      <c r="K6" s="55"/>
      <c r="L6" s="55"/>
      <c r="N6" s="3"/>
      <c r="O6" s="3"/>
      <c r="P6" s="3"/>
      <c r="Q6" s="3"/>
      <c r="R6" s="3"/>
      <c r="S6" s="3"/>
      <c r="T6" s="3"/>
      <c r="U6" s="55" t="s">
        <v>40</v>
      </c>
      <c r="V6" s="55"/>
      <c r="W6" s="55"/>
    </row>
    <row r="7" spans="1:23" ht="14.45" customHeight="1" x14ac:dyDescent="0.2">
      <c r="A7" s="54" t="s">
        <v>99</v>
      </c>
      <c r="B7" s="54"/>
      <c r="D7" s="2" t="s">
        <v>100</v>
      </c>
      <c r="F7" s="2" t="s">
        <v>101</v>
      </c>
      <c r="H7" s="2" t="s">
        <v>102</v>
      </c>
      <c r="J7" s="4" t="s">
        <v>75</v>
      </c>
      <c r="K7" s="3"/>
      <c r="L7" s="4" t="s">
        <v>83</v>
      </c>
      <c r="N7" s="2" t="s">
        <v>100</v>
      </c>
      <c r="P7" s="54" t="s">
        <v>101</v>
      </c>
      <c r="Q7" s="54"/>
      <c r="S7" s="2" t="s">
        <v>102</v>
      </c>
      <c r="U7" s="4" t="s">
        <v>75</v>
      </c>
      <c r="V7" s="3"/>
      <c r="W7" s="4" t="s">
        <v>83</v>
      </c>
    </row>
    <row r="8" spans="1:23" ht="21.75" customHeight="1" x14ac:dyDescent="0.2">
      <c r="A8" s="56" t="s">
        <v>103</v>
      </c>
      <c r="B8" s="56"/>
      <c r="D8" s="6">
        <v>0</v>
      </c>
      <c r="F8" s="6">
        <v>0</v>
      </c>
      <c r="H8" s="6">
        <v>0</v>
      </c>
      <c r="J8" s="6">
        <v>0</v>
      </c>
      <c r="L8" s="7">
        <v>0</v>
      </c>
      <c r="N8" s="6">
        <v>11470</v>
      </c>
      <c r="P8" s="57">
        <v>0</v>
      </c>
      <c r="Q8" s="57"/>
      <c r="S8" s="6">
        <v>-7253</v>
      </c>
      <c r="U8" s="6">
        <v>4217</v>
      </c>
      <c r="W8" s="7">
        <v>0</v>
      </c>
    </row>
    <row r="9" spans="1:23" ht="21.75" customHeight="1" x14ac:dyDescent="0.2">
      <c r="A9" s="58" t="s">
        <v>104</v>
      </c>
      <c r="B9" s="58"/>
      <c r="D9" s="9">
        <v>0</v>
      </c>
      <c r="F9" s="9">
        <v>0</v>
      </c>
      <c r="H9" s="9">
        <v>0</v>
      </c>
      <c r="J9" s="9">
        <v>0</v>
      </c>
      <c r="L9" s="10">
        <v>0</v>
      </c>
      <c r="N9" s="9">
        <v>0</v>
      </c>
      <c r="P9" s="59">
        <v>0</v>
      </c>
      <c r="Q9" s="59"/>
      <c r="S9" s="9">
        <v>60454943</v>
      </c>
      <c r="U9" s="9">
        <v>60454943</v>
      </c>
      <c r="W9" s="10">
        <v>0.02</v>
      </c>
    </row>
    <row r="10" spans="1:23" ht="21.75" customHeight="1" x14ac:dyDescent="0.2">
      <c r="A10" s="58" t="s">
        <v>105</v>
      </c>
      <c r="B10" s="58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49000000</v>
      </c>
      <c r="P10" s="59">
        <v>0</v>
      </c>
      <c r="Q10" s="59"/>
      <c r="S10" s="9">
        <v>-185086151</v>
      </c>
      <c r="U10" s="9">
        <v>-136086151</v>
      </c>
      <c r="W10" s="10">
        <v>-0.04</v>
      </c>
    </row>
    <row r="11" spans="1:23" ht="21.75" customHeight="1" x14ac:dyDescent="0.2">
      <c r="A11" s="58" t="s">
        <v>106</v>
      </c>
      <c r="B11" s="58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59">
        <v>0</v>
      </c>
      <c r="Q11" s="59"/>
      <c r="S11" s="9">
        <v>38635398</v>
      </c>
      <c r="U11" s="9">
        <v>38635398</v>
      </c>
      <c r="W11" s="10">
        <v>0.01</v>
      </c>
    </row>
    <row r="12" spans="1:23" ht="21.75" customHeight="1" x14ac:dyDescent="0.2">
      <c r="A12" s="58" t="s">
        <v>107</v>
      </c>
      <c r="B12" s="58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59">
        <v>0</v>
      </c>
      <c r="Q12" s="59"/>
      <c r="S12" s="9">
        <v>804244022</v>
      </c>
      <c r="U12" s="9">
        <v>804244022</v>
      </c>
      <c r="W12" s="10">
        <v>0.24</v>
      </c>
    </row>
    <row r="13" spans="1:23" ht="21.75" customHeight="1" x14ac:dyDescent="0.2">
      <c r="A13" s="58" t="s">
        <v>108</v>
      </c>
      <c r="B13" s="58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59">
        <v>0</v>
      </c>
      <c r="Q13" s="59"/>
      <c r="S13" s="9">
        <v>53897587</v>
      </c>
      <c r="U13" s="9">
        <v>53897587</v>
      </c>
      <c r="W13" s="10">
        <v>0.02</v>
      </c>
    </row>
    <row r="14" spans="1:23" ht="21.75" customHeight="1" x14ac:dyDescent="0.2">
      <c r="A14" s="58" t="s">
        <v>109</v>
      </c>
      <c r="B14" s="58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59">
        <v>0</v>
      </c>
      <c r="Q14" s="59"/>
      <c r="S14" s="9">
        <v>704088402</v>
      </c>
      <c r="U14" s="9">
        <v>704088402</v>
      </c>
      <c r="W14" s="10">
        <v>0.21</v>
      </c>
    </row>
    <row r="15" spans="1:23" ht="21.75" customHeight="1" x14ac:dyDescent="0.2">
      <c r="A15" s="58" t="s">
        <v>26</v>
      </c>
      <c r="B15" s="58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59">
        <v>-22784</v>
      </c>
      <c r="Q15" s="59"/>
      <c r="S15" s="9">
        <v>0</v>
      </c>
      <c r="U15" s="9">
        <v>-22784</v>
      </c>
      <c r="W15" s="10">
        <v>0</v>
      </c>
    </row>
    <row r="16" spans="1:23" ht="21.75" customHeight="1" x14ac:dyDescent="0.2">
      <c r="A16" s="58" t="s">
        <v>22</v>
      </c>
      <c r="B16" s="58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59">
        <v>-7689</v>
      </c>
      <c r="Q16" s="59"/>
      <c r="S16" s="9">
        <v>0</v>
      </c>
      <c r="U16" s="9">
        <v>-7689</v>
      </c>
      <c r="W16" s="10">
        <v>0</v>
      </c>
    </row>
    <row r="17" spans="1:23" ht="21.75" customHeight="1" x14ac:dyDescent="0.2">
      <c r="A17" s="58" t="s">
        <v>29</v>
      </c>
      <c r="B17" s="58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59">
        <v>-39319</v>
      </c>
      <c r="Q17" s="59"/>
      <c r="S17" s="9">
        <v>0</v>
      </c>
      <c r="U17" s="9">
        <v>-39319</v>
      </c>
      <c r="W17" s="10">
        <v>0</v>
      </c>
    </row>
    <row r="18" spans="1:23" ht="21.75" customHeight="1" x14ac:dyDescent="0.2">
      <c r="A18" s="58" t="s">
        <v>36</v>
      </c>
      <c r="B18" s="58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59">
        <v>-7706</v>
      </c>
      <c r="Q18" s="59"/>
      <c r="S18" s="9">
        <v>0</v>
      </c>
      <c r="U18" s="9">
        <v>-7706</v>
      </c>
      <c r="W18" s="10">
        <v>0</v>
      </c>
    </row>
    <row r="19" spans="1:23" ht="21.75" customHeight="1" x14ac:dyDescent="0.2">
      <c r="A19" s="58" t="s">
        <v>20</v>
      </c>
      <c r="B19" s="58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59">
        <v>-17266</v>
      </c>
      <c r="Q19" s="59"/>
      <c r="S19" s="9">
        <v>0</v>
      </c>
      <c r="U19" s="9">
        <v>-17266</v>
      </c>
      <c r="W19" s="10">
        <v>0</v>
      </c>
    </row>
    <row r="20" spans="1:23" ht="21.75" customHeight="1" x14ac:dyDescent="0.2">
      <c r="A20" s="58" t="s">
        <v>30</v>
      </c>
      <c r="B20" s="58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59">
        <v>-24367</v>
      </c>
      <c r="Q20" s="59"/>
      <c r="S20" s="9">
        <v>0</v>
      </c>
      <c r="U20" s="9">
        <v>-24367</v>
      </c>
      <c r="W20" s="10">
        <v>0</v>
      </c>
    </row>
    <row r="21" spans="1:23" ht="21.75" customHeight="1" x14ac:dyDescent="0.2">
      <c r="A21" s="58" t="s">
        <v>32</v>
      </c>
      <c r="B21" s="58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59">
        <v>-25257</v>
      </c>
      <c r="Q21" s="59"/>
      <c r="S21" s="9">
        <v>0</v>
      </c>
      <c r="U21" s="9">
        <v>-25257</v>
      </c>
      <c r="W21" s="10">
        <v>0</v>
      </c>
    </row>
    <row r="22" spans="1:23" ht="21.75" customHeight="1" x14ac:dyDescent="0.2">
      <c r="A22" s="58" t="s">
        <v>21</v>
      </c>
      <c r="B22" s="58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59">
        <v>-7671</v>
      </c>
      <c r="Q22" s="59"/>
      <c r="S22" s="9">
        <v>0</v>
      </c>
      <c r="U22" s="9">
        <v>-7671</v>
      </c>
      <c r="W22" s="10">
        <v>0</v>
      </c>
    </row>
    <row r="23" spans="1:23" ht="21.75" customHeight="1" x14ac:dyDescent="0.2">
      <c r="A23" s="58" t="s">
        <v>23</v>
      </c>
      <c r="B23" s="58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59">
        <v>-20114</v>
      </c>
      <c r="Q23" s="59"/>
      <c r="S23" s="9">
        <v>0</v>
      </c>
      <c r="U23" s="9">
        <v>-20114</v>
      </c>
      <c r="W23" s="10">
        <v>0</v>
      </c>
    </row>
    <row r="24" spans="1:23" ht="21.75" customHeight="1" x14ac:dyDescent="0.2">
      <c r="A24" s="58" t="s">
        <v>28</v>
      </c>
      <c r="B24" s="58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59">
        <v>-22072</v>
      </c>
      <c r="Q24" s="59"/>
      <c r="S24" s="9">
        <v>0</v>
      </c>
      <c r="U24" s="9">
        <v>-22072</v>
      </c>
      <c r="W24" s="10">
        <v>0</v>
      </c>
    </row>
    <row r="25" spans="1:23" ht="21.75" customHeight="1" x14ac:dyDescent="0.2">
      <c r="A25" s="58" t="s">
        <v>31</v>
      </c>
      <c r="B25" s="58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59">
        <v>-11266</v>
      </c>
      <c r="Q25" s="59"/>
      <c r="S25" s="9">
        <v>0</v>
      </c>
      <c r="U25" s="9">
        <v>-11266</v>
      </c>
      <c r="W25" s="10">
        <v>0</v>
      </c>
    </row>
    <row r="26" spans="1:23" ht="21.75" customHeight="1" x14ac:dyDescent="0.2">
      <c r="A26" s="58" t="s">
        <v>38</v>
      </c>
      <c r="B26" s="58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59">
        <v>-7671</v>
      </c>
      <c r="Q26" s="59"/>
      <c r="S26" s="9">
        <v>0</v>
      </c>
      <c r="U26" s="9">
        <v>-7671</v>
      </c>
      <c r="W26" s="10">
        <v>0</v>
      </c>
    </row>
    <row r="27" spans="1:23" ht="21.75" customHeight="1" x14ac:dyDescent="0.2">
      <c r="A27" s="58" t="s">
        <v>39</v>
      </c>
      <c r="B27" s="58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59">
        <v>-22677</v>
      </c>
      <c r="Q27" s="59"/>
      <c r="S27" s="9">
        <v>0</v>
      </c>
      <c r="U27" s="9">
        <v>-22677</v>
      </c>
      <c r="W27" s="10">
        <v>0</v>
      </c>
    </row>
    <row r="28" spans="1:23" ht="21.75" customHeight="1" x14ac:dyDescent="0.2">
      <c r="A28" s="58" t="s">
        <v>35</v>
      </c>
      <c r="B28" s="58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59">
        <v>-23709</v>
      </c>
      <c r="Q28" s="59"/>
      <c r="S28" s="9">
        <v>0</v>
      </c>
      <c r="U28" s="9">
        <v>-23709</v>
      </c>
      <c r="W28" s="10">
        <v>0</v>
      </c>
    </row>
    <row r="29" spans="1:23" ht="21.75" customHeight="1" x14ac:dyDescent="0.2">
      <c r="A29" s="58" t="s">
        <v>24</v>
      </c>
      <c r="B29" s="58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59">
        <v>-7635</v>
      </c>
      <c r="Q29" s="59"/>
      <c r="S29" s="9">
        <v>0</v>
      </c>
      <c r="U29" s="9">
        <v>-7635</v>
      </c>
      <c r="W29" s="10">
        <v>0</v>
      </c>
    </row>
    <row r="30" spans="1:23" ht="21.75" customHeight="1" x14ac:dyDescent="0.2">
      <c r="A30" s="58" t="s">
        <v>25</v>
      </c>
      <c r="B30" s="58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59">
        <v>-7635</v>
      </c>
      <c r="Q30" s="59"/>
      <c r="S30" s="9">
        <v>0</v>
      </c>
      <c r="U30" s="9">
        <v>-7635</v>
      </c>
      <c r="W30" s="10">
        <v>0</v>
      </c>
    </row>
    <row r="31" spans="1:23" ht="21.75" customHeight="1" x14ac:dyDescent="0.2">
      <c r="A31" s="58" t="s">
        <v>33</v>
      </c>
      <c r="B31" s="58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59">
        <v>-10982</v>
      </c>
      <c r="Q31" s="59"/>
      <c r="S31" s="9">
        <v>0</v>
      </c>
      <c r="U31" s="9">
        <v>-10982</v>
      </c>
      <c r="W31" s="10">
        <v>0</v>
      </c>
    </row>
    <row r="32" spans="1:23" ht="21.75" customHeight="1" x14ac:dyDescent="0.2">
      <c r="A32" s="58" t="s">
        <v>34</v>
      </c>
      <c r="B32" s="58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59">
        <v>-18334</v>
      </c>
      <c r="Q32" s="59"/>
      <c r="S32" s="9">
        <v>0</v>
      </c>
      <c r="U32" s="9">
        <v>-18334</v>
      </c>
      <c r="W32" s="10">
        <v>0</v>
      </c>
    </row>
    <row r="33" spans="1:23" ht="21.75" customHeight="1" x14ac:dyDescent="0.2">
      <c r="A33" s="58" t="s">
        <v>27</v>
      </c>
      <c r="B33" s="58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59">
        <v>-12975</v>
      </c>
      <c r="Q33" s="59"/>
      <c r="S33" s="9">
        <v>0</v>
      </c>
      <c r="U33" s="9">
        <v>-12975</v>
      </c>
      <c r="W33" s="10">
        <v>0</v>
      </c>
    </row>
    <row r="34" spans="1:23" ht="21.75" customHeight="1" x14ac:dyDescent="0.2">
      <c r="A34" s="58" t="s">
        <v>37</v>
      </c>
      <c r="B34" s="58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59">
        <v>-9130</v>
      </c>
      <c r="Q34" s="59"/>
      <c r="S34" s="9">
        <v>0</v>
      </c>
      <c r="U34" s="9">
        <v>-9130</v>
      </c>
      <c r="W34" s="10">
        <v>0</v>
      </c>
    </row>
    <row r="35" spans="1:23" ht="21.75" customHeight="1" x14ac:dyDescent="0.2">
      <c r="A35" s="60" t="s">
        <v>19</v>
      </c>
      <c r="B35" s="60"/>
      <c r="D35" s="13">
        <v>0</v>
      </c>
      <c r="F35" s="13">
        <v>0</v>
      </c>
      <c r="H35" s="13">
        <v>0</v>
      </c>
      <c r="J35" s="13">
        <v>0</v>
      </c>
      <c r="L35" s="14">
        <v>0</v>
      </c>
      <c r="N35" s="13">
        <v>0</v>
      </c>
      <c r="P35" s="59">
        <v>-12904</v>
      </c>
      <c r="Q35" s="70"/>
      <c r="S35" s="13">
        <v>0</v>
      </c>
      <c r="U35" s="13">
        <v>-12904</v>
      </c>
      <c r="W35" s="14">
        <v>0</v>
      </c>
    </row>
    <row r="36" spans="1:23" ht="21.75" customHeight="1" x14ac:dyDescent="0.2">
      <c r="A36" s="62" t="s">
        <v>40</v>
      </c>
      <c r="B36" s="62"/>
      <c r="D36" s="16">
        <v>0</v>
      </c>
      <c r="F36" s="16">
        <v>0</v>
      </c>
      <c r="H36" s="16">
        <v>0</v>
      </c>
      <c r="J36" s="16">
        <v>0</v>
      </c>
      <c r="L36" s="17">
        <v>0</v>
      </c>
      <c r="N36" s="16">
        <v>49011470</v>
      </c>
      <c r="Q36" s="16">
        <v>-339163</v>
      </c>
      <c r="S36" s="16">
        <v>1476226948</v>
      </c>
      <c r="U36" s="23">
        <v>1524899255</v>
      </c>
      <c r="W36" s="17">
        <v>0.46</v>
      </c>
    </row>
  </sheetData>
  <mergeCells count="67">
    <mergeCell ref="A36:B36"/>
    <mergeCell ref="A33:B33"/>
    <mergeCell ref="P33:Q33"/>
    <mergeCell ref="A34:B34"/>
    <mergeCell ref="P34:Q34"/>
    <mergeCell ref="A35:B35"/>
    <mergeCell ref="P35:Q35"/>
    <mergeCell ref="A30:B30"/>
    <mergeCell ref="P30:Q30"/>
    <mergeCell ref="A31:B31"/>
    <mergeCell ref="P31:Q31"/>
    <mergeCell ref="A32:B32"/>
    <mergeCell ref="P32:Q32"/>
    <mergeCell ref="A27:B27"/>
    <mergeCell ref="P27:Q27"/>
    <mergeCell ref="A28:B28"/>
    <mergeCell ref="P28:Q28"/>
    <mergeCell ref="A29:B29"/>
    <mergeCell ref="P29:Q29"/>
    <mergeCell ref="A24:B24"/>
    <mergeCell ref="P24:Q24"/>
    <mergeCell ref="A25:B25"/>
    <mergeCell ref="P25:Q25"/>
    <mergeCell ref="A26:B26"/>
    <mergeCell ref="P26:Q26"/>
    <mergeCell ref="A21:B21"/>
    <mergeCell ref="P21:Q21"/>
    <mergeCell ref="A22:B22"/>
    <mergeCell ref="P22:Q22"/>
    <mergeCell ref="A23:B23"/>
    <mergeCell ref="P23:Q23"/>
    <mergeCell ref="A18:B18"/>
    <mergeCell ref="P18:Q18"/>
    <mergeCell ref="A19:B19"/>
    <mergeCell ref="P19:Q19"/>
    <mergeCell ref="A20:B20"/>
    <mergeCell ref="P20:Q20"/>
    <mergeCell ref="A15:B15"/>
    <mergeCell ref="P15:Q15"/>
    <mergeCell ref="A16:B16"/>
    <mergeCell ref="P16:Q16"/>
    <mergeCell ref="A17:B17"/>
    <mergeCell ref="P17:Q17"/>
    <mergeCell ref="A12:B12"/>
    <mergeCell ref="P12:Q12"/>
    <mergeCell ref="A13:B13"/>
    <mergeCell ref="P13:Q13"/>
    <mergeCell ref="A14:B14"/>
    <mergeCell ref="P14:Q14"/>
    <mergeCell ref="A9:B9"/>
    <mergeCell ref="P9:Q9"/>
    <mergeCell ref="A10:B10"/>
    <mergeCell ref="P10:Q10"/>
    <mergeCell ref="A11:B11"/>
    <mergeCell ref="P11:Q11"/>
    <mergeCell ref="J6:L6"/>
    <mergeCell ref="U6:W6"/>
    <mergeCell ref="A7:B7"/>
    <mergeCell ref="P7:Q7"/>
    <mergeCell ref="A8:B8"/>
    <mergeCell ref="P8:Q8"/>
    <mergeCell ref="A1:W1"/>
    <mergeCell ref="A2:W2"/>
    <mergeCell ref="A3:W3"/>
    <mergeCell ref="B4:W4"/>
    <mergeCell ref="D5:L5"/>
    <mergeCell ref="N5:W5"/>
  </mergeCells>
  <pageMargins left="0.39" right="0.39" top="0.39" bottom="0.39" header="0" footer="0"/>
  <pageSetup scale="76" fitToHeight="0" orientation="landscape" r:id="rId1"/>
  <rowBreaks count="1" manualBreakCount="1">
    <brk id="22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4"/>
  <sheetViews>
    <sheetView rightToLeft="1" view="pageBreakPreview" zoomScale="110" zoomScaleNormal="100" zoomScaleSheetLayoutView="110" workbookViewId="0">
      <selection activeCell="A4" sqref="A4"/>
    </sheetView>
  </sheetViews>
  <sheetFormatPr defaultRowHeight="12.75" x14ac:dyDescent="0.2"/>
  <cols>
    <col min="1" max="1" width="5.140625" customWidth="1"/>
    <col min="2" max="2" width="20.28515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1.75" customHeight="1" x14ac:dyDescent="0.2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4.45" customHeight="1" x14ac:dyDescent="0.2"/>
    <row r="5" spans="1:23" ht="14.45" customHeight="1" x14ac:dyDescent="0.2">
      <c r="A5" s="1" t="s">
        <v>110</v>
      </c>
      <c r="B5" s="53" t="s">
        <v>111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4.45" customHeight="1" x14ac:dyDescent="0.2">
      <c r="D6" s="54" t="s">
        <v>97</v>
      </c>
      <c r="E6" s="54"/>
      <c r="F6" s="54"/>
      <c r="G6" s="54"/>
      <c r="H6" s="54"/>
      <c r="I6" s="54"/>
      <c r="J6" s="54"/>
      <c r="K6" s="54"/>
      <c r="L6" s="54"/>
      <c r="N6" s="54" t="s">
        <v>98</v>
      </c>
      <c r="O6" s="54"/>
      <c r="P6" s="54"/>
      <c r="Q6" s="54"/>
      <c r="R6" s="54"/>
      <c r="S6" s="54"/>
      <c r="T6" s="54"/>
      <c r="U6" s="54"/>
      <c r="V6" s="54"/>
      <c r="W6" s="54"/>
    </row>
    <row r="7" spans="1:23" ht="14.45" customHeight="1" x14ac:dyDescent="0.2">
      <c r="D7" s="3"/>
      <c r="E7" s="3"/>
      <c r="F7" s="3"/>
      <c r="G7" s="3"/>
      <c r="H7" s="3"/>
      <c r="I7" s="3"/>
      <c r="J7" s="55" t="s">
        <v>40</v>
      </c>
      <c r="K7" s="55"/>
      <c r="L7" s="55"/>
      <c r="N7" s="3"/>
      <c r="O7" s="3"/>
      <c r="P7" s="3"/>
      <c r="Q7" s="3"/>
      <c r="R7" s="3"/>
      <c r="S7" s="3"/>
      <c r="T7" s="3"/>
      <c r="U7" s="55" t="s">
        <v>40</v>
      </c>
      <c r="V7" s="55"/>
      <c r="W7" s="55"/>
    </row>
    <row r="8" spans="1:23" ht="14.45" customHeight="1" x14ac:dyDescent="0.2">
      <c r="A8" s="54" t="s">
        <v>47</v>
      </c>
      <c r="B8" s="54"/>
      <c r="D8" s="2" t="s">
        <v>112</v>
      </c>
      <c r="F8" s="2" t="s">
        <v>101</v>
      </c>
      <c r="H8" s="2" t="s">
        <v>102</v>
      </c>
      <c r="J8" s="4" t="s">
        <v>75</v>
      </c>
      <c r="K8" s="3"/>
      <c r="L8" s="4" t="s">
        <v>83</v>
      </c>
      <c r="N8" s="2" t="s">
        <v>112</v>
      </c>
      <c r="P8" s="54" t="s">
        <v>101</v>
      </c>
      <c r="Q8" s="54"/>
      <c r="S8" s="2" t="s">
        <v>102</v>
      </c>
      <c r="U8" s="4" t="s">
        <v>75</v>
      </c>
      <c r="V8" s="3"/>
      <c r="W8" s="4" t="s">
        <v>83</v>
      </c>
    </row>
    <row r="9" spans="1:23" ht="21.75" customHeight="1" x14ac:dyDescent="0.2">
      <c r="A9" s="64" t="s">
        <v>50</v>
      </c>
      <c r="B9" s="64"/>
      <c r="D9" s="18">
        <v>0</v>
      </c>
      <c r="F9" s="18">
        <v>0</v>
      </c>
      <c r="H9" s="18">
        <v>1430946404</v>
      </c>
      <c r="J9" s="18">
        <v>1430946404</v>
      </c>
      <c r="L9" s="19">
        <v>6.26</v>
      </c>
      <c r="N9" s="18">
        <v>0</v>
      </c>
      <c r="P9" s="57">
        <v>0</v>
      </c>
      <c r="Q9" s="65"/>
      <c r="S9" s="18">
        <v>1430946404</v>
      </c>
      <c r="U9" s="18">
        <v>1430946404</v>
      </c>
      <c r="W9" s="19">
        <v>0.42</v>
      </c>
    </row>
    <row r="10" spans="1:23" ht="21.75" customHeight="1" thickBot="1" x14ac:dyDescent="0.25">
      <c r="A10" s="62" t="s">
        <v>40</v>
      </c>
      <c r="B10" s="62"/>
      <c r="D10" s="16">
        <v>0</v>
      </c>
      <c r="F10" s="16">
        <v>0</v>
      </c>
      <c r="H10" s="16">
        <v>1430946404</v>
      </c>
      <c r="J10" s="16">
        <v>1430946404</v>
      </c>
      <c r="L10" s="17">
        <v>6.26</v>
      </c>
      <c r="N10" s="16">
        <v>0</v>
      </c>
      <c r="Q10" s="16">
        <v>0</v>
      </c>
      <c r="S10" s="16">
        <v>1430946404</v>
      </c>
      <c r="U10" s="16">
        <v>1430946404</v>
      </c>
      <c r="W10" s="17">
        <v>0.42</v>
      </c>
    </row>
    <row r="11" spans="1:23" ht="13.5" thickTop="1" x14ac:dyDescent="0.2">
      <c r="U11" s="24"/>
    </row>
    <row r="12" spans="1:23" x14ac:dyDescent="0.2">
      <c r="U12" s="24"/>
    </row>
    <row r="13" spans="1:23" x14ac:dyDescent="0.2">
      <c r="U13" s="24"/>
    </row>
    <row r="14" spans="1:23" x14ac:dyDescent="0.2">
      <c r="U14" s="24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0"/>
  <sheetViews>
    <sheetView rightToLeft="1" view="pageBreakPreview" zoomScale="110" zoomScaleNormal="100" zoomScaleSheetLayoutView="110" workbookViewId="0">
      <selection activeCell="A4" sqref="A4"/>
    </sheetView>
  </sheetViews>
  <sheetFormatPr defaultRowHeight="12.75" x14ac:dyDescent="0.2"/>
  <cols>
    <col min="1" max="1" width="5.140625" customWidth="1"/>
    <col min="2" max="2" width="23.85546875" customWidth="1"/>
    <col min="3" max="3" width="1.28515625" customWidth="1"/>
    <col min="4" max="4" width="15" bestFit="1" customWidth="1"/>
    <col min="5" max="5" width="1.28515625" customWidth="1"/>
    <col min="6" max="6" width="14.28515625" customWidth="1"/>
    <col min="7" max="7" width="1.28515625" customWidth="1"/>
    <col min="8" max="8" width="15" bestFit="1" customWidth="1"/>
    <col min="9" max="9" width="1.28515625" customWidth="1"/>
    <col min="10" max="10" width="19.42578125" customWidth="1"/>
    <col min="11" max="11" width="1.28515625" customWidth="1"/>
    <col min="12" max="12" width="16" bestFit="1" customWidth="1"/>
    <col min="13" max="13" width="1.28515625" customWidth="1"/>
    <col min="14" max="14" width="14.28515625" customWidth="1"/>
    <col min="15" max="15" width="1.28515625" customWidth="1"/>
    <col min="16" max="16" width="16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1.75" customHeight="1" x14ac:dyDescent="0.2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2"/>
    <row r="5" spans="1:18" ht="14.45" customHeight="1" x14ac:dyDescent="0.2">
      <c r="A5" s="1" t="s">
        <v>113</v>
      </c>
      <c r="B5" s="53" t="s">
        <v>114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 x14ac:dyDescent="0.2">
      <c r="D6" s="54" t="s">
        <v>97</v>
      </c>
      <c r="E6" s="54"/>
      <c r="F6" s="54"/>
      <c r="G6" s="54"/>
      <c r="H6" s="54"/>
      <c r="I6" s="54"/>
      <c r="J6" s="54"/>
      <c r="L6" s="54" t="s">
        <v>98</v>
      </c>
      <c r="M6" s="54"/>
      <c r="N6" s="54"/>
      <c r="O6" s="54"/>
      <c r="P6" s="54"/>
      <c r="Q6" s="54"/>
      <c r="R6" s="54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4" t="s">
        <v>115</v>
      </c>
      <c r="B8" s="54"/>
      <c r="D8" s="2" t="s">
        <v>116</v>
      </c>
      <c r="F8" s="2" t="s">
        <v>101</v>
      </c>
      <c r="H8" s="2" t="s">
        <v>102</v>
      </c>
      <c r="J8" s="2" t="s">
        <v>40</v>
      </c>
      <c r="L8" s="2" t="s">
        <v>116</v>
      </c>
      <c r="N8" s="2" t="s">
        <v>101</v>
      </c>
      <c r="P8" s="2" t="s">
        <v>102</v>
      </c>
      <c r="R8" s="2" t="s">
        <v>40</v>
      </c>
    </row>
    <row r="9" spans="1:18" ht="21.75" customHeight="1" x14ac:dyDescent="0.2">
      <c r="A9" s="56" t="s">
        <v>64</v>
      </c>
      <c r="B9" s="56"/>
      <c r="D9" s="6">
        <v>2487930568</v>
      </c>
      <c r="F9" s="6">
        <v>0</v>
      </c>
      <c r="H9" s="6">
        <v>12423671875</v>
      </c>
      <c r="J9" s="6">
        <v>14911602443</v>
      </c>
      <c r="L9" s="6">
        <v>23650060286</v>
      </c>
      <c r="N9" s="6">
        <v>0</v>
      </c>
      <c r="P9" s="6">
        <v>12423671875</v>
      </c>
      <c r="R9" s="6">
        <v>36073732161</v>
      </c>
    </row>
    <row r="10" spans="1:18" ht="21.75" customHeight="1" x14ac:dyDescent="0.2">
      <c r="A10" s="58" t="s">
        <v>67</v>
      </c>
      <c r="B10" s="58"/>
      <c r="D10" s="9">
        <v>2511808585</v>
      </c>
      <c r="F10" s="9">
        <v>0</v>
      </c>
      <c r="H10" s="9">
        <v>12417171875</v>
      </c>
      <c r="J10" s="9">
        <v>14928980460</v>
      </c>
      <c r="L10" s="9">
        <v>24382209290</v>
      </c>
      <c r="N10" s="9">
        <v>0</v>
      </c>
      <c r="P10" s="9">
        <v>12417171875</v>
      </c>
      <c r="R10" s="9">
        <v>36799381165</v>
      </c>
    </row>
    <row r="11" spans="1:18" ht="21.75" customHeight="1" x14ac:dyDescent="0.2">
      <c r="A11" s="58" t="s">
        <v>60</v>
      </c>
      <c r="B11" s="58"/>
      <c r="D11" s="9">
        <v>6068717544</v>
      </c>
      <c r="F11" s="9">
        <v>0</v>
      </c>
      <c r="H11" s="9">
        <v>46015037500</v>
      </c>
      <c r="J11" s="9">
        <v>52083755044</v>
      </c>
      <c r="L11" s="9">
        <v>68293282344</v>
      </c>
      <c r="N11" s="9">
        <v>0</v>
      </c>
      <c r="P11" s="9">
        <v>46015037500</v>
      </c>
      <c r="R11" s="9">
        <v>114308319844</v>
      </c>
    </row>
    <row r="12" spans="1:18" ht="21.75" customHeight="1" x14ac:dyDescent="0.2">
      <c r="A12" s="58" t="s">
        <v>70</v>
      </c>
      <c r="B12" s="58"/>
      <c r="D12" s="9">
        <v>1248752790</v>
      </c>
      <c r="F12" s="9">
        <v>0</v>
      </c>
      <c r="H12" s="9">
        <v>4523724715</v>
      </c>
      <c r="J12" s="9">
        <v>5772477505</v>
      </c>
      <c r="L12" s="9">
        <v>14259428247</v>
      </c>
      <c r="N12" s="9">
        <v>0</v>
      </c>
      <c r="P12" s="9">
        <v>4523724715</v>
      </c>
      <c r="R12" s="9">
        <v>18783152962</v>
      </c>
    </row>
    <row r="13" spans="1:18" ht="21.75" customHeight="1" x14ac:dyDescent="0.2">
      <c r="A13" s="58" t="s">
        <v>117</v>
      </c>
      <c r="B13" s="58"/>
      <c r="D13" s="9">
        <v>0</v>
      </c>
      <c r="F13" s="9">
        <v>0</v>
      </c>
      <c r="H13" s="9">
        <v>0</v>
      </c>
      <c r="J13" s="9">
        <v>0</v>
      </c>
      <c r="L13" s="9">
        <v>0</v>
      </c>
      <c r="N13" s="9">
        <v>0</v>
      </c>
      <c r="P13" s="9">
        <v>3991848596</v>
      </c>
      <c r="R13" s="9">
        <v>3991848596</v>
      </c>
    </row>
    <row r="14" spans="1:18" ht="21.75" customHeight="1" x14ac:dyDescent="0.2">
      <c r="A14" s="58" t="s">
        <v>118</v>
      </c>
      <c r="B14" s="58"/>
      <c r="D14" s="9">
        <v>0</v>
      </c>
      <c r="F14" s="9">
        <v>0</v>
      </c>
      <c r="H14" s="9">
        <v>0</v>
      </c>
      <c r="J14" s="9">
        <v>0</v>
      </c>
      <c r="L14" s="9">
        <v>0</v>
      </c>
      <c r="N14" s="9">
        <v>0</v>
      </c>
      <c r="P14" s="9">
        <v>5611134365</v>
      </c>
      <c r="R14" s="9">
        <v>5611134365</v>
      </c>
    </row>
    <row r="15" spans="1:18" ht="21.75" customHeight="1" x14ac:dyDescent="0.2">
      <c r="A15" s="58" t="s">
        <v>119</v>
      </c>
      <c r="B15" s="58"/>
      <c r="D15" s="9">
        <v>0</v>
      </c>
      <c r="F15" s="9">
        <v>0</v>
      </c>
      <c r="H15" s="9">
        <v>0</v>
      </c>
      <c r="J15" s="9">
        <v>0</v>
      </c>
      <c r="L15" s="9">
        <v>21995462771</v>
      </c>
      <c r="N15" s="9">
        <v>0</v>
      </c>
      <c r="P15" s="9">
        <v>32250575231</v>
      </c>
      <c r="R15" s="9">
        <v>54246038002</v>
      </c>
    </row>
    <row r="16" spans="1:18" ht="21.75" customHeight="1" x14ac:dyDescent="0.2">
      <c r="A16" s="60" t="s">
        <v>120</v>
      </c>
      <c r="B16" s="60"/>
      <c r="D16" s="13">
        <v>0</v>
      </c>
      <c r="F16" s="13">
        <v>0</v>
      </c>
      <c r="H16" s="13">
        <v>0</v>
      </c>
      <c r="J16" s="13">
        <v>0</v>
      </c>
      <c r="L16" s="13">
        <v>18514793873</v>
      </c>
      <c r="N16" s="13">
        <v>0</v>
      </c>
      <c r="P16" s="41">
        <v>-6761296000</v>
      </c>
      <c r="R16" s="13">
        <v>11753497873</v>
      </c>
    </row>
    <row r="17" spans="1:18" ht="21.75" customHeight="1" thickBot="1" x14ac:dyDescent="0.25">
      <c r="A17" s="62" t="s">
        <v>40</v>
      </c>
      <c r="B17" s="62"/>
      <c r="D17" s="16">
        <v>12317209487</v>
      </c>
      <c r="F17" s="16">
        <v>0</v>
      </c>
      <c r="H17" s="16">
        <v>75379605965</v>
      </c>
      <c r="J17" s="16">
        <v>87696815452</v>
      </c>
      <c r="L17" s="16">
        <v>171095236811</v>
      </c>
      <c r="N17" s="16">
        <v>0</v>
      </c>
      <c r="P17" s="23">
        <v>110471868157</v>
      </c>
      <c r="R17" s="16">
        <v>281567104968</v>
      </c>
    </row>
    <row r="18" spans="1:18" ht="13.5" thickTop="1" x14ac:dyDescent="0.2">
      <c r="P18" s="24"/>
    </row>
    <row r="20" spans="1:18" x14ac:dyDescent="0.2">
      <c r="P20" s="24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</vt:lpstr>
      <vt:lpstr>سهام</vt:lpstr>
      <vt:lpstr>واحدهای صندوق</vt:lpstr>
      <vt:lpstr>اوراق</vt:lpstr>
      <vt:lpstr>سپرده 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 </vt:lpstr>
      <vt:lpstr>سایر درآمدها</vt:lpstr>
      <vt:lpstr>درآمد سود سهام</vt:lpstr>
      <vt:lpstr>سود اوراق بهادار</vt:lpstr>
      <vt:lpstr>سود سپرده بانکی 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 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سهام!Print_Area</vt:lpstr>
      <vt:lpstr>'سود اوراق بهادار'!Print_Area</vt:lpstr>
      <vt:lpstr>'سود سپرده بانکی 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Fariba Abdoli</cp:lastModifiedBy>
  <dcterms:created xsi:type="dcterms:W3CDTF">2026-02-22T10:40:45Z</dcterms:created>
  <dcterms:modified xsi:type="dcterms:W3CDTF">2026-02-25T12:03:08Z</dcterms:modified>
</cp:coreProperties>
</file>